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wielerbondvlaanderen-my.sharepoint.com/personal/joost_sabbe_cycling_vlaanderen/Documents/Bureaublad/Tarieven &amp; vergoedingen/"/>
    </mc:Choice>
  </mc:AlternateContent>
  <xr:revisionPtr revIDLastSave="0" documentId="8_{ADDEB43D-584A-42CA-8EB2-863BE121A2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list 2025 Q1" sheetId="1" r:id="rId1"/>
  </sheets>
  <externalReferences>
    <externalReference r:id="rId2"/>
  </externalReferences>
  <definedNames>
    <definedName name="_xlnm.Print_Area" localSheetId="0">'Pricelist 2025 Q1'!$A$1:$M$95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K34" i="1"/>
  <c r="K32" i="1"/>
  <c r="K40" i="1"/>
  <c r="K39" i="1"/>
  <c r="K38" i="1"/>
  <c r="K37" i="1"/>
  <c r="K36" i="1"/>
  <c r="K35" i="1"/>
  <c r="K57" i="1"/>
  <c r="K56" i="1"/>
  <c r="K55" i="1"/>
  <c r="K54" i="1"/>
  <c r="K17" i="1"/>
  <c r="K15" i="1"/>
  <c r="K12" i="1"/>
  <c r="G89" i="1"/>
  <c r="G86" i="1"/>
  <c r="K48" i="1"/>
  <c r="K49" i="1"/>
  <c r="K50" i="1"/>
  <c r="K51" i="1"/>
  <c r="K52" i="1"/>
  <c r="K53" i="1"/>
  <c r="K33" i="1"/>
  <c r="K29" i="1"/>
  <c r="K31" i="1"/>
  <c r="K30" i="1"/>
  <c r="K82" i="1" l="1"/>
  <c r="K11" i="1"/>
  <c r="K10" i="1"/>
  <c r="K80" i="1"/>
  <c r="K84" i="1"/>
  <c r="K85" i="1"/>
  <c r="K87" i="1"/>
  <c r="K88" i="1"/>
  <c r="K74" i="1"/>
  <c r="K73" i="1"/>
  <c r="K62" i="1"/>
  <c r="K63" i="1"/>
  <c r="K64" i="1"/>
  <c r="K65" i="1"/>
  <c r="K66" i="1"/>
  <c r="K67" i="1"/>
  <c r="K68" i="1"/>
  <c r="K61" i="1"/>
  <c r="K45" i="1"/>
  <c r="K46" i="1"/>
  <c r="K47" i="1"/>
  <c r="K44" i="1"/>
  <c r="K24" i="1"/>
  <c r="K25" i="1"/>
  <c r="K26" i="1"/>
  <c r="K27" i="1"/>
  <c r="K28" i="1"/>
  <c r="K75" i="1"/>
  <c r="K23" i="1"/>
  <c r="K8" i="1"/>
  <c r="K9" i="1"/>
  <c r="K13" i="1"/>
  <c r="K14" i="1"/>
  <c r="K16" i="1"/>
  <c r="K7" i="1"/>
  <c r="K89" i="1" l="1"/>
  <c r="K86" i="1"/>
  <c r="K81" i="1"/>
  <c r="K79" i="1"/>
  <c r="K69" i="1"/>
  <c r="K19" i="1"/>
  <c r="K18" i="1"/>
  <c r="K92" i="1" l="1"/>
</calcChain>
</file>

<file path=xl/sharedStrings.xml><?xml version="1.0" encoding="utf-8"?>
<sst xmlns="http://schemas.openxmlformats.org/spreadsheetml/2006/main" count="335" uniqueCount="242">
  <si>
    <t>2001001</t>
  </si>
  <si>
    <t>2001002</t>
  </si>
  <si>
    <t>2001003</t>
  </si>
  <si>
    <t>2001006</t>
  </si>
  <si>
    <t>2001008</t>
  </si>
  <si>
    <t>2001010</t>
  </si>
  <si>
    <t>2001011</t>
  </si>
  <si>
    <t>ISO PRO APPLE/LEMON CAN</t>
  </si>
  <si>
    <t>2001030</t>
  </si>
  <si>
    <t>2001034</t>
  </si>
  <si>
    <t>SUPER LIQUID GEL APPLE BOX</t>
  </si>
  <si>
    <t>2001036</t>
  </si>
  <si>
    <t>SUPER LIQUID GEL CITRUS FRUITS BOX</t>
  </si>
  <si>
    <t>2001038</t>
  </si>
  <si>
    <t>2001040</t>
  </si>
  <si>
    <t>2001042</t>
  </si>
  <si>
    <t>2001050</t>
  </si>
  <si>
    <t>MAGNESIUM LIQUID BOX</t>
  </si>
  <si>
    <t>2002001</t>
  </si>
  <si>
    <t>2002002</t>
  </si>
  <si>
    <t>2002003</t>
  </si>
  <si>
    <t>PROTECT OIL</t>
  </si>
  <si>
    <t>2002004</t>
  </si>
  <si>
    <t>2002005</t>
  </si>
  <si>
    <t>NO FRICTION CREAM</t>
  </si>
  <si>
    <t>2002030</t>
  </si>
  <si>
    <t>WASH LOTION</t>
  </si>
  <si>
    <t>2002031</t>
  </si>
  <si>
    <t>MASSAGE OIL</t>
  </si>
  <si>
    <t>2002032</t>
  </si>
  <si>
    <t>2002034</t>
  </si>
  <si>
    <t>AWAKE SHOWER</t>
  </si>
  <si>
    <t>2003002</t>
  </si>
  <si>
    <t>BORN BLOCK</t>
  </si>
  <si>
    <t>2003003</t>
  </si>
  <si>
    <t>2003004</t>
  </si>
  <si>
    <t>2003007</t>
  </si>
  <si>
    <t>2004002</t>
  </si>
  <si>
    <t>SUPER LIQUID GEL MINT/LIME SAMPLE</t>
  </si>
  <si>
    <t>2005003</t>
  </si>
  <si>
    <t>2005004</t>
  </si>
  <si>
    <t>2005008</t>
  </si>
  <si>
    <t>2005010</t>
  </si>
  <si>
    <t>2005011</t>
  </si>
  <si>
    <t>ART.CODE</t>
  </si>
  <si>
    <t>PRODUCT</t>
  </si>
  <si>
    <t>BORN MUSETTE</t>
  </si>
  <si>
    <t>PLASTIC BAGS</t>
  </si>
  <si>
    <t>CONTENT</t>
  </si>
  <si>
    <t>MOQ</t>
  </si>
  <si>
    <t>400 g</t>
  </si>
  <si>
    <t>540 g</t>
  </si>
  <si>
    <t>410 g</t>
  </si>
  <si>
    <t>450 g</t>
  </si>
  <si>
    <t>12x40 g</t>
  </si>
  <si>
    <t>12x55 ml</t>
  </si>
  <si>
    <t>20x25 ml</t>
  </si>
  <si>
    <t>15x50 g</t>
  </si>
  <si>
    <t>150 ml</t>
  </si>
  <si>
    <t>200 ml</t>
  </si>
  <si>
    <t>8x20 tabs</t>
  </si>
  <si>
    <t>WATTS &amp; MINERALS LEMON BOX</t>
  </si>
  <si>
    <t>WATTS &amp; MINERALS ORANGE BOX</t>
  </si>
  <si>
    <t>ISO PRO RED FRUIT/POMEGRANATE CAN</t>
  </si>
  <si>
    <t>BOTTLES &amp; SAMPLES</t>
  </si>
  <si>
    <t>16x4 g</t>
  </si>
  <si>
    <t>300 g</t>
  </si>
  <si>
    <t>ENERGY SUPER GEL BANANA BOX</t>
  </si>
  <si>
    <t>-</t>
  </si>
  <si>
    <t>8 g</t>
  </si>
  <si>
    <t>500 ml</t>
  </si>
  <si>
    <t>750 ml</t>
  </si>
  <si>
    <t>GROSS PRICE</t>
  </si>
  <si>
    <t xml:space="preserve">5 g </t>
  </si>
  <si>
    <t>20 ml</t>
  </si>
  <si>
    <t xml:space="preserve">BIDON LARGE BIO BLACK </t>
  </si>
  <si>
    <t xml:space="preserve">BIDON SMALL BIO BLACK </t>
  </si>
  <si>
    <t>BIDON LARGE BIO WHITE</t>
  </si>
  <si>
    <t xml:space="preserve">BIDON SMALL BIO WHITE </t>
  </si>
  <si>
    <t>PS: promotional products available on request and in cooperation.</t>
  </si>
  <si>
    <t>*price changes with reservation</t>
  </si>
  <si>
    <t>WATTS &amp; MINERALS LEMON SACHET</t>
  </si>
  <si>
    <t xml:space="preserve">EAN CODE </t>
  </si>
  <si>
    <t>DISPLAY</t>
  </si>
  <si>
    <t>8716178010018</t>
  </si>
  <si>
    <t>8716178010025</t>
  </si>
  <si>
    <t>8716178010063</t>
  </si>
  <si>
    <t>8716178010100</t>
  </si>
  <si>
    <t>8716178010117</t>
  </si>
  <si>
    <t>8716178030047</t>
  </si>
  <si>
    <t>8716178010308</t>
  </si>
  <si>
    <t>8716178010346</t>
  </si>
  <si>
    <t>8716178010360</t>
  </si>
  <si>
    <t>8716178010384</t>
  </si>
  <si>
    <t>8716178010407</t>
  </si>
  <si>
    <t>8716178010421</t>
  </si>
  <si>
    <t>8716178010506</t>
  </si>
  <si>
    <t>8716178020017</t>
  </si>
  <si>
    <t>8716178020024</t>
  </si>
  <si>
    <t>8716178020031</t>
  </si>
  <si>
    <t>8716178020048</t>
  </si>
  <si>
    <t>8716178020055</t>
  </si>
  <si>
    <t>8716178020307</t>
  </si>
  <si>
    <t>8716178020314</t>
  </si>
  <si>
    <t>8716178020321</t>
  </si>
  <si>
    <t>8716178020345</t>
  </si>
  <si>
    <t>8716178030023</t>
  </si>
  <si>
    <t>8716178030030</t>
  </si>
  <si>
    <t>8716178040084</t>
  </si>
  <si>
    <t>n/a</t>
  </si>
  <si>
    <t>8716178040077</t>
  </si>
  <si>
    <t>2001203</t>
  </si>
  <si>
    <t>8716178012036</t>
  </si>
  <si>
    <t>3x30 g</t>
  </si>
  <si>
    <t>BODY CARE</t>
  </si>
  <si>
    <t>2001015</t>
  </si>
  <si>
    <t>8716178010155</t>
  </si>
  <si>
    <t>BARS</t>
  </si>
  <si>
    <t>QTY</t>
  </si>
  <si>
    <t>Order Total</t>
  </si>
  <si>
    <t>DISCOUNT</t>
  </si>
  <si>
    <t>8716178010445</t>
  </si>
  <si>
    <t>8716178040107</t>
  </si>
  <si>
    <t>SUPER LIQUID GEL FOREST FRUITS SAMPLE</t>
  </si>
  <si>
    <t>2001205</t>
  </si>
  <si>
    <t>8716178012050</t>
  </si>
  <si>
    <t>SPORTS DRINKS</t>
  </si>
  <si>
    <t>8716178010032</t>
  </si>
  <si>
    <t>RECOVERY SHAKE VANILLA CAN</t>
  </si>
  <si>
    <t>XTRA BAR LEMON/LIME BOX</t>
  </si>
  <si>
    <t>8716178040138</t>
  </si>
  <si>
    <t xml:space="preserve">GELS </t>
  </si>
  <si>
    <t xml:space="preserve">SUPPLEMENTS </t>
  </si>
  <si>
    <t>EX VAT</t>
  </si>
  <si>
    <t>DRINK ISOTONIC CAN</t>
  </si>
  <si>
    <t>ENERGY CAN</t>
  </si>
  <si>
    <t>ISO PRO+ CAN</t>
  </si>
  <si>
    <t>RECOVERY+ CAN</t>
  </si>
  <si>
    <t>RECOVERY SHAKE RED FRUIT/LEMON CAN</t>
  </si>
  <si>
    <t>8176178010087</t>
  </si>
  <si>
    <t>8716178030078</t>
  </si>
  <si>
    <t>SUPER LIQUID GEL COOL COFFEE BOX</t>
  </si>
  <si>
    <t>SUPER LIQUID GEL CHERRY BOX</t>
  </si>
  <si>
    <t>SUPER LIQUID GEL MINT/LIME BOX</t>
  </si>
  <si>
    <t>2001044</t>
  </si>
  <si>
    <t>SUPER LIQUID GEL FOREST FRUITS BOX</t>
  </si>
  <si>
    <t>2004013</t>
  </si>
  <si>
    <t>BULKBOX SLG CITRUS (75 x 55ML)</t>
  </si>
  <si>
    <t>75x55 ml</t>
  </si>
  <si>
    <t>2004014</t>
  </si>
  <si>
    <t>8716178040145</t>
  </si>
  <si>
    <t>BULKBOX SLG FOREST FRUITS (75 x 55ML)</t>
  </si>
  <si>
    <t>2004015</t>
  </si>
  <si>
    <t>8716178040152</t>
  </si>
  <si>
    <t>BULKBOX SLG APPLE (75 x 55ML)</t>
  </si>
  <si>
    <t>2004016</t>
  </si>
  <si>
    <t>8716178040169</t>
  </si>
  <si>
    <t>BULKBOX SLG CHERRY (75 x 55 ML)</t>
  </si>
  <si>
    <t>2001060</t>
  </si>
  <si>
    <t>8716178010605</t>
  </si>
  <si>
    <t>GUMMY BAR MULTIFRUIT FLAVOUR + CAFFEINE 3-PACK</t>
  </si>
  <si>
    <t>FLAPJACK OATMEAL BAR VANILLA BOX</t>
  </si>
  <si>
    <t>2001209</t>
  </si>
  <si>
    <t>8716178012098</t>
  </si>
  <si>
    <t>FLAPJACK OATMEAL BAR APPLE CRUMBLE BOX</t>
  </si>
  <si>
    <t>2001213</t>
  </si>
  <si>
    <t>8716178012135</t>
  </si>
  <si>
    <t>XTRA BAR BANANA WHITE CHOCOLATE COATING BOX</t>
  </si>
  <si>
    <t>2001215</t>
  </si>
  <si>
    <t>8716178012159</t>
  </si>
  <si>
    <t>XTRA BAR RED BERRIES WHITE CHOCOLATE COATING BOX</t>
  </si>
  <si>
    <t>2004020</t>
  </si>
  <si>
    <t>8716178040206</t>
  </si>
  <si>
    <t>BULK BOXFLAPJACK OATMEAL BAR APPLE CRUMBLE (75 X 50G)</t>
  </si>
  <si>
    <t>75x50 g</t>
  </si>
  <si>
    <t>2004021</t>
  </si>
  <si>
    <t>8716178040213</t>
  </si>
  <si>
    <t>BULKBOX XTRA BAR BANANA WHITE CHOCOLATE COATING (75 X 50G)</t>
  </si>
  <si>
    <t>2004022</t>
  </si>
  <si>
    <t>8716178040220</t>
  </si>
  <si>
    <t>BULKBOX XTRA BAR RED BERRIES WHITE CHOCOLATE COATING (75X50G)</t>
  </si>
  <si>
    <t>2004023</t>
  </si>
  <si>
    <t>8716178040237</t>
  </si>
  <si>
    <t>BULKBOX FLAPJACK OATMEAL BAR VANILLA (75 X 50G)</t>
  </si>
  <si>
    <t>WARM UP CREAM</t>
  </si>
  <si>
    <t>PROTECT EXTRA SALVE</t>
  </si>
  <si>
    <t>RELAX CREAM</t>
  </si>
  <si>
    <t>START UP OIL</t>
  </si>
  <si>
    <t>CREATINE</t>
  </si>
  <si>
    <t>8716178040022</t>
  </si>
  <si>
    <t>AWAKE SHOWER SAMPLE</t>
  </si>
  <si>
    <t>2004007</t>
  </si>
  <si>
    <t>2004008</t>
  </si>
  <si>
    <t>2004010</t>
  </si>
  <si>
    <t>RECOVERY SHAKE VANILLA TUB</t>
  </si>
  <si>
    <t>2 kg</t>
  </si>
  <si>
    <t>2001054</t>
  </si>
  <si>
    <t>8716178010544</t>
  </si>
  <si>
    <t>8716178010551</t>
  </si>
  <si>
    <t>ISO PRO RED FRUIT/POMEGRANATE TUB</t>
  </si>
  <si>
    <t>2001056</t>
  </si>
  <si>
    <t>8716178010568</t>
  </si>
  <si>
    <t>ISO PRO APPLE/LEMON TUB</t>
  </si>
  <si>
    <t>8716178013019</t>
  </si>
  <si>
    <t>2001301</t>
  </si>
  <si>
    <t>8716178012173</t>
  </si>
  <si>
    <t>2001217</t>
  </si>
  <si>
    <t>2004024</t>
  </si>
  <si>
    <t>8716178040244</t>
  </si>
  <si>
    <t>8716178040251</t>
  </si>
  <si>
    <t>2004025</t>
  </si>
  <si>
    <t>ORDER FORM 2025</t>
  </si>
  <si>
    <t>VALID FROM 01-01-2025*</t>
  </si>
  <si>
    <t>2001132</t>
  </si>
  <si>
    <t>2001130</t>
  </si>
  <si>
    <t>2001134</t>
  </si>
  <si>
    <t>2004026</t>
  </si>
  <si>
    <t>2004027</t>
  </si>
  <si>
    <t>2004028</t>
  </si>
  <si>
    <t>8716178011305</t>
  </si>
  <si>
    <t>12x60 ml</t>
  </si>
  <si>
    <t>8716178011329</t>
  </si>
  <si>
    <t>8716178011343</t>
  </si>
  <si>
    <t>8716178040268</t>
  </si>
  <si>
    <t>75x60 ml</t>
  </si>
  <si>
    <t>8716178040275</t>
  </si>
  <si>
    <t>8716178040282</t>
  </si>
  <si>
    <t>BULKBOX SLG COOL COFFEE (75 x 55ML)</t>
  </si>
  <si>
    <t>8716178040176</t>
  </si>
  <si>
    <r>
      <t>BULKBOX ULTRA LIQUID GEL POMEGRANATE (75 x 60ML) -</t>
    </r>
    <r>
      <rPr>
        <b/>
        <sz val="10"/>
        <color rgb="FFFF0000"/>
        <rFont val="Futura BdCn BT"/>
      </rPr>
      <t xml:space="preserve"> new in Q1-2025!</t>
    </r>
  </si>
  <si>
    <r>
      <t xml:space="preserve">BULKBOX ULTRA LIQUID GEL ORANGE (75 x 60ML) - </t>
    </r>
    <r>
      <rPr>
        <b/>
        <sz val="10"/>
        <color rgb="FFFF0000"/>
        <rFont val="Futura BdCn BT"/>
      </rPr>
      <t>new in Q1-2025!</t>
    </r>
  </si>
  <si>
    <r>
      <t xml:space="preserve">BULKBOX ULTRA LIQUID GEL CEHRRY/COLA (75 x 60ML) </t>
    </r>
    <r>
      <rPr>
        <sz val="10"/>
        <color rgb="FFFF0000"/>
        <rFont val="Futura BdCn BT"/>
      </rPr>
      <t xml:space="preserve">- </t>
    </r>
    <r>
      <rPr>
        <b/>
        <sz val="10"/>
        <color rgb="FFFF0000"/>
        <rFont val="Futura BdCn BT"/>
      </rPr>
      <t>new in Q1-2025!</t>
    </r>
  </si>
  <si>
    <r>
      <t xml:space="preserve">ULTRA LIQUID GEL ORANGE BOX - </t>
    </r>
    <r>
      <rPr>
        <b/>
        <sz val="10"/>
        <color rgb="FFFF0000"/>
        <rFont val="Futura BdCn BT"/>
      </rPr>
      <t>new in Q1-2025!</t>
    </r>
  </si>
  <si>
    <r>
      <t>ULTRA LIQUID GEL POMEGRANATE BOX -</t>
    </r>
    <r>
      <rPr>
        <b/>
        <sz val="10"/>
        <color rgb="FFFF0000"/>
        <rFont val="Futura BdCn BT"/>
      </rPr>
      <t xml:space="preserve"> new in Q1-2025!</t>
    </r>
  </si>
  <si>
    <r>
      <t xml:space="preserve">ULTRA LIQUID GEL CHERRY/COLA BOX - </t>
    </r>
    <r>
      <rPr>
        <b/>
        <sz val="10"/>
        <color rgb="FFFF0000"/>
        <rFont val="Futura BdCn BT"/>
      </rPr>
      <t>new in Q1-2025!</t>
    </r>
  </si>
  <si>
    <t>2004009</t>
  </si>
  <si>
    <t>8716178040091</t>
  </si>
  <si>
    <r>
      <t xml:space="preserve">ULTRA LIQUID GEL POMEGRANATE SAMPLE - </t>
    </r>
    <r>
      <rPr>
        <b/>
        <sz val="10"/>
        <color rgb="FFFF0000"/>
        <rFont val="Futura BdCn BT"/>
      </rPr>
      <t>new in Q1-2025!</t>
    </r>
  </si>
  <si>
    <r>
      <t xml:space="preserve">PROTEIN BAR STRACIATELLA BOX - </t>
    </r>
    <r>
      <rPr>
        <b/>
        <sz val="10"/>
        <color rgb="FFFF0000"/>
        <rFont val="Futura BdCn BT"/>
      </rPr>
      <t>new in Q4-2024!</t>
    </r>
  </si>
  <si>
    <r>
      <t xml:space="preserve">PROTEIN NUTS BAR BOX - </t>
    </r>
    <r>
      <rPr>
        <b/>
        <sz val="10"/>
        <color rgb="FFFF0000"/>
        <rFont val="Futura BdCn BT"/>
      </rPr>
      <t>new in Q4-2024!</t>
    </r>
  </si>
  <si>
    <r>
      <t>BULKBOX PROTEIN BAR STRACIATELLA (75 X 50G) -</t>
    </r>
    <r>
      <rPr>
        <b/>
        <sz val="10"/>
        <color rgb="FFFF0000"/>
        <rFont val="Futura BdCn BT"/>
      </rPr>
      <t xml:space="preserve"> new in Q4-2024!</t>
    </r>
  </si>
  <si>
    <r>
      <t xml:space="preserve">BULKBOX PROTEIN NUTS BAR (75 X 50G) - </t>
    </r>
    <r>
      <rPr>
        <b/>
        <sz val="10"/>
        <color rgb="FFFF0000"/>
        <rFont val="Futura BdCn BT"/>
      </rPr>
      <t>new in Q4-2024!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</si>
</sst>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1" formatCode="_ * #,##0_ ;_ * \-#,##0_ ;_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%"/>
  </numFmts>
  <fonts count="2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8"/>
      <color rgb="FFFF0000"/>
      <name val="Ocean Rush"/>
    </font>
    <font>
      <b/>
      <sz val="10"/>
      <color theme="1"/>
      <name val="Futura BdCn BT"/>
      <family val="2"/>
    </font>
    <font>
      <sz val="10"/>
      <color theme="1"/>
      <name val="Futura BdCn BT"/>
      <family val="2"/>
    </font>
    <font>
      <i/>
      <sz val="10"/>
      <color theme="1"/>
      <name val="Futura BdCn BT"/>
      <family val="2"/>
    </font>
    <font>
      <sz val="18"/>
      <color theme="0"/>
      <name val="Ocean Rush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Futura BdCn BT"/>
      <family val="2"/>
    </font>
    <font>
      <b/>
      <sz val="8"/>
      <color theme="0"/>
      <name val="Futura BdCn BT"/>
      <family val="2"/>
    </font>
    <font>
      <sz val="18"/>
      <color theme="1"/>
      <name val="Futura BdCn BT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name val="Arial"/>
      <family val="2"/>
    </font>
    <font>
      <sz val="10"/>
      <color theme="0"/>
      <name val="Futura BdCn BT"/>
    </font>
    <font>
      <sz val="9"/>
      <color rgb="FF232323"/>
      <name val="Arial"/>
      <family val="2"/>
    </font>
    <font>
      <b/>
      <sz val="10"/>
      <color rgb="FFFF0000"/>
      <name val="Futura BdCn BT"/>
    </font>
    <font>
      <sz val="10"/>
      <color rgb="FFFF0000"/>
      <name val="Futura BdCn BT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69">
    <xf numFmtId="0" fontId="0" fillId="0" borderId="0" xfId="0" applyAlignment="1">
      <alignment vertical="center"/>
    </xf>
    <xf numFmtId="0" fontId="1" fillId="0" borderId="0" xfId="7" applyFont="1" applyAlignment="1">
      <alignment vertical="center"/>
    </xf>
    <xf numFmtId="0" fontId="0" fillId="0" borderId="0" xfId="7" quotePrefix="1" applyFont="1" applyAlignment="1">
      <alignment horizontal="left" vertical="center"/>
    </xf>
    <xf numFmtId="0" fontId="2" fillId="0" borderId="0" xfId="7" quotePrefix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7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7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7" applyFont="1" applyAlignment="1">
      <alignment vertical="center"/>
    </xf>
    <xf numFmtId="0" fontId="7" fillId="0" borderId="0" xfId="7" quotePrefix="1" applyFont="1" applyAlignment="1">
      <alignment horizontal="left" vertical="center"/>
    </xf>
    <xf numFmtId="44" fontId="5" fillId="0" borderId="0" xfId="1" applyFont="1" applyBorder="1" applyAlignment="1">
      <alignment vertical="center"/>
    </xf>
    <xf numFmtId="0" fontId="8" fillId="2" borderId="1" xfId="7" applyFont="1" applyFill="1" applyBorder="1" applyAlignment="1">
      <alignment vertical="center"/>
    </xf>
    <xf numFmtId="0" fontId="10" fillId="2" borderId="1" xfId="7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4" fontId="11" fillId="2" borderId="1" xfId="1" applyFont="1" applyFill="1" applyBorder="1" applyAlignment="1">
      <alignment vertical="center"/>
    </xf>
    <xf numFmtId="0" fontId="11" fillId="2" borderId="1" xfId="7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9" fillId="2" borderId="1" xfId="7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4" fontId="11" fillId="2" borderId="3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2" xfId="7" quotePrefix="1" applyFont="1" applyBorder="1" applyAlignment="1">
      <alignment horizontal="left" vertical="center"/>
    </xf>
    <xf numFmtId="0" fontId="6" fillId="0" borderId="5" xfId="7" quotePrefix="1" applyFont="1" applyBorder="1" applyAlignment="1">
      <alignment horizontal="left" vertical="center"/>
    </xf>
    <xf numFmtId="49" fontId="15" fillId="0" borderId="4" xfId="8" applyNumberFormat="1" applyFont="1" applyBorder="1"/>
    <xf numFmtId="0" fontId="16" fillId="2" borderId="1" xfId="7" applyFont="1" applyFill="1" applyBorder="1" applyAlignment="1">
      <alignment horizontal="left" vertical="center"/>
    </xf>
    <xf numFmtId="0" fontId="17" fillId="0" borderId="0" xfId="7" applyFont="1" applyAlignment="1">
      <alignment vertical="center"/>
    </xf>
    <xf numFmtId="0" fontId="16" fillId="2" borderId="3" xfId="7" applyFont="1" applyFill="1" applyBorder="1" applyAlignment="1">
      <alignment horizontal="left" vertical="center"/>
    </xf>
    <xf numFmtId="49" fontId="15" fillId="0" borderId="4" xfId="9" applyNumberFormat="1" applyFont="1" applyBorder="1" applyAlignment="1">
      <alignment horizontal="left" vertical="center"/>
    </xf>
    <xf numFmtId="49" fontId="15" fillId="0" borderId="0" xfId="8" applyNumberFormat="1" applyFont="1"/>
    <xf numFmtId="44" fontId="6" fillId="0" borderId="0" xfId="1" applyFont="1" applyBorder="1" applyAlignment="1">
      <alignment vertical="center"/>
    </xf>
    <xf numFmtId="44" fontId="11" fillId="2" borderId="1" xfId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44" fontId="12" fillId="2" borderId="4" xfId="1" applyFont="1" applyFill="1" applyBorder="1" applyAlignment="1">
      <alignment vertical="center"/>
    </xf>
    <xf numFmtId="44" fontId="19" fillId="2" borderId="3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4" xfId="1" applyFont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49" fontId="15" fillId="0" borderId="4" xfId="8" quotePrefix="1" applyNumberFormat="1" applyFont="1" applyBorder="1"/>
    <xf numFmtId="44" fontId="0" fillId="0" borderId="6" xfId="1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49" fontId="14" fillId="0" borderId="4" xfId="8" applyNumberFormat="1" applyFont="1" applyBorder="1"/>
    <xf numFmtId="49" fontId="15" fillId="0" borderId="4" xfId="9" quotePrefix="1" applyNumberFormat="1" applyFont="1" applyBorder="1" applyAlignment="1">
      <alignment horizontal="left" vertical="center"/>
    </xf>
    <xf numFmtId="0" fontId="0" fillId="3" borderId="0" xfId="0" applyFill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vertical="center"/>
    </xf>
    <xf numFmtId="0" fontId="20" fillId="0" borderId="0" xfId="0" quotePrefix="1" applyFont="1" applyAlignment="1">
      <alignment vertical="center"/>
    </xf>
    <xf numFmtId="44" fontId="0" fillId="0" borderId="0" xfId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</cellXfs>
  <cellStyles count="10">
    <cellStyle name="Comma" xfId="5" xr:uid="{00000000-0005-0000-0000-000000000000}"/>
    <cellStyle name="Comma [0]" xfId="6" xr:uid="{00000000-0005-0000-0000-000001000000}"/>
    <cellStyle name="Currency" xfId="3" xr:uid="{00000000-0005-0000-0000-000002000000}"/>
    <cellStyle name="Currency [0]" xfId="4" xr:uid="{00000000-0005-0000-0000-000003000000}"/>
    <cellStyle name="Normal" xfId="7" xr:uid="{00000000-0005-0000-0000-000004000000}"/>
    <cellStyle name="Percent" xfId="2" xr:uid="{00000000-0005-0000-0000-000005000000}"/>
    <cellStyle name="Standaard" xfId="0" builtinId="0"/>
    <cellStyle name="Standaard 2" xfId="8" xr:uid="{00000000-0005-0000-0000-000007000000}"/>
    <cellStyle name="Standaard 2 2" xfId="9" xr:uid="{00000000-0005-0000-0000-000008000000}"/>
    <cellStyle name="Valuta" xfId="1" builtinId="4"/>
  </cellStyles>
  <dxfs count="0"/>
  <tableStyles count="0" defaultTableStyle="TableStyleMedium2" defaultPivotStyle="PivotStyleLight16"/>
  <colors>
    <mruColors>
      <color rgb="FF3A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592666</xdr:colOff>
      <xdr:row>0</xdr:row>
      <xdr:rowOff>81992</xdr:rowOff>
    </xdr:from>
    <xdr:to>
      <xdr:col>12</xdr:col>
      <xdr:colOff>374572</xdr:colOff>
      <xdr:row>5</xdr:row>
      <xdr:rowOff>130648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2166" y="81992"/>
          <a:ext cx="1221239" cy="1117573"/>
        </a:xfrm>
        <a:prstGeom prst="rect">
          <a:avLst/>
        </a:prstGeom>
      </xdr:spPr>
    </xdr:pic>
    <xdr:clientData/>
  </xdr:twoCellAnchor>
  <xdr:twoCellAnchor editAs="oneCell">
    <xdr:from>
      <xdr:col>11</xdr:col>
      <xdr:colOff>204108</xdr:colOff>
      <xdr:row>73</xdr:row>
      <xdr:rowOff>85744</xdr:rowOff>
    </xdr:from>
    <xdr:to>
      <xdr:col>12</xdr:col>
      <xdr:colOff>604429</xdr:colOff>
      <xdr:row>89</xdr:row>
      <xdr:rowOff>86861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56" r="34219" b="17220"/>
        <a:stretch/>
      </xdr:blipFill>
      <xdr:spPr>
        <a:xfrm>
          <a:off x="11742965" y="10086994"/>
          <a:ext cx="1006928" cy="311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users\BORN\BASIS%20BEHEERS%20DOCUMENTEN\Calculaties%20+%20prijzen%202021\Calculaties%20Born%202021,%20DEFV12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SLIJST 2021"/>
      <sheetName val="CASEINE 2kg 2021-22"/>
      <sheetName val="... VEGAN SPORT GUMMI AURORA"/>
      <sheetName val="... PROTEIN COOKIE WHITE AURORA"/>
      <sheetName val="2001205 XB LEMON-LIME AURORA"/>
      <sheetName val="2001203 FJ OATMEAL VANIL AURORA"/>
      <sheetName val="200120XX FJ OATMEAL APPLECRUMBL"/>
      <sheetName val="2001201 XB BANANA AURORA 2021"/>
      <sheetName val="2001207 XB ORANG DC AURORA 2021"/>
      <sheetName val="2001001 DRINK CAN 2021"/>
      <sheetName val="2001002 ENERGY CAN 2021"/>
      <sheetName val="200100X ISO PRO+ CAN 2g PEPTAN"/>
      <sheetName val="2001003 ISO PRO+ CAN 3G 2021"/>
      <sheetName val="2001006 RECOVERY CAN 2021"/>
      <sheetName val="2001008 ISO PRO RF CAN 2021"/>
      <sheetName val="2001010 RECOVERY+ CAN 2021"/>
      <sheetName val="2001011 ISO PRO APPLE CAN 2021"/>
      <sheetName val="2001020 BITESIZE CRUNCH 18,95"/>
      <sheetName val="2001022 BITESIZE CHOCO 2021"/>
      <sheetName val="2001028 RECOVERY BAR 32,95"/>
      <sheetName val="2001070 XTRABAR CARAMEL 32,95"/>
      <sheetName val="2001084 FLAPJACK BAR (OUD) 2021"/>
      <sheetName val="2001088 CRANBERRYCOCOS (OUD)"/>
      <sheetName val="2001094 LEMON-LIME (OUD) 2021"/>
      <sheetName val="FINAL 19,50"/>
      <sheetName val="2001030 SUPERGEL BOX 2021"/>
      <sheetName val="2001034 SLG APPLE 2021 "/>
      <sheetName val="2001034 SLG APPLE 2022-nolitter"/>
      <sheetName val="2001036 SLG CITRUS 2021"/>
      <sheetName val="2001038 SLG COFFEE 2021"/>
      <sheetName val="2001040 SLG CHERRY CAFFEIN 2021"/>
      <sheetName val="2001042 SLG MINTLIME 2021"/>
      <sheetName val="2002001 WARM UP 2021"/>
      <sheetName val="2002001 WARM UP BEDRUKT"/>
      <sheetName val="2002002 PROTECT EXTRA 2021"/>
      <sheetName val="2002003 PROTECT OIL 2021"/>
      <sheetName val="2002004 RECOVERY RELAX 2021"/>
      <sheetName val="2002004 RECOVERY RELAX BEDRUKT"/>
      <sheetName val="2002005 NO FRICTION CREAM 2021"/>
      <sheetName val="2002005 NO FRICTION BEDRUKT"/>
      <sheetName val="2002020 CYCLIST POWDER (OUD)"/>
      <sheetName val="2002030 WASH LOTION 2021"/>
      <sheetName val="2002031 MASSAGE OIL 2021"/>
      <sheetName val="2002032 START UP 2021"/>
      <sheetName val="2002034 AWAKE 2021"/>
      <sheetName val="2003002 BORN BLOCK 2021"/>
      <sheetName val="2001050 MAGNESIUM LIQUID 2021"/>
      <sheetName val="2003003 CREATINE 2021"/>
      <sheetName val="2003004 W&amp;M ORANGE 2021 L.O.Q."/>
      <sheetName val="2003007 W&amp;M LEMON 2021 L.O.Q."/>
      <sheetName val="2003022 CAFFEIN LIQUID (OUD)"/>
      <sheetName val="2003053 MULTI VISION (OUD) 2021"/>
      <sheetName val="PRIJSLIJST GOEDGEKEURD"/>
      <sheetName val="Totaal bruto prijzen 2019"/>
      <sheetName val="2001001 DRINK CAN"/>
      <sheetName val="2001002 ENERGY CAN"/>
      <sheetName val="2001006 RECOVERY CAN"/>
      <sheetName val="2001007 ISO PRO APPLE+LEMON TUB"/>
      <sheetName val="2001008 ISO PRO RED FRUIT CAN"/>
      <sheetName val="2001010 RECOVERY+ CAN"/>
      <sheetName val="2001011 ISO PRO APPLE+LEMON CAN"/>
      <sheetName val="2001013 ISO PRO+ SE"/>
      <sheetName val="2001013 ISO PRO+ SE half"/>
      <sheetName val="2001013 ISO PRO+ SE HALVE 2019"/>
      <sheetName val="2001017 ISO PRO RF SACHET"/>
      <sheetName val="2001017 ISO PRO RF SACHET 2019"/>
      <sheetName val="2001020 BITESIZE CRUNCH"/>
      <sheetName val="2001020 BITESIZE CRUNCH OUD19"/>
      <sheetName val="2001022 BITESIZE CHOCO"/>
      <sheetName val="2001022 BITESIZE CHOCO 2019"/>
      <sheetName val="2001024 XTRA BAR BANANA"/>
      <sheetName val="2001024 XTRA BAR BANANA 2019"/>
      <sheetName val="2001028 RECOVERY BAR"/>
      <sheetName val="2001028 RECOVERY BAR 2019"/>
      <sheetName val="2001070 XTRA BAR CARAMEL"/>
      <sheetName val="2001070 XTRA BAR CARAMEL 2019"/>
      <sheetName val="2001084 FLAPJACK BAR"/>
      <sheetName val="2001084 FLAPJACK BAR 2019"/>
      <sheetName val="2001088 CRANBERRY COCOS"/>
      <sheetName val="2001088 CRANBERRY COCOS 2019"/>
      <sheetName val="XXXXXXX PROTEIN BAR"/>
      <sheetName val="2001030 SUPERGEL BOX"/>
      <sheetName val="2001050 MAGNESIUM LIQUID BOX "/>
      <sheetName val="2002001 WARM UP"/>
      <sheetName val="2001050 MAGNESIUM LIQUID 2019"/>
      <sheetName val="2002002 PROTECT EXTRA"/>
      <sheetName val="2002003 PROTECT OIL"/>
      <sheetName val="2002004 RECOVERY RELAX"/>
      <sheetName val="2002003 PROTECT OIL 2019"/>
      <sheetName val="2002004 RECOVERY RELAX 2019"/>
      <sheetName val="2002005 NO FRICTION CREAM"/>
      <sheetName val="2002005 NO FRICTION CREAM 2019"/>
      <sheetName val="2002020 CYCLIST POWDER"/>
      <sheetName val="2002030 WASH LOTION"/>
      <sheetName val="2002020 CYCLIST POWDER 2019"/>
      <sheetName val="2002030 WASH LOTION 2019"/>
      <sheetName val="2002031 MASSAGE OIL"/>
      <sheetName val="2002031 MASSAGE OIL 2019"/>
      <sheetName val="2002032 START UP"/>
      <sheetName val="2002032 START UP 2019"/>
      <sheetName val="2002034 AWAKE"/>
      <sheetName val="2002034 AWAKE 2019"/>
      <sheetName val="2003002 BORN BLOCK"/>
      <sheetName val="2003002 BORN BLOCK 2019"/>
      <sheetName val="2003003 CREATINE"/>
      <sheetName val="2003003 CREATINE 2019"/>
      <sheetName val="2003004 WATTS &amp; MINERALS ORANGE"/>
      <sheetName val="2003004 W&amp;M ORANGE 2019 LOW Qty"/>
      <sheetName val="2003004 W&amp;M ORANGE 2019"/>
      <sheetName val="2003007 WATTS &amp; MINERALS LEMON"/>
      <sheetName val="2003007 W&amp;M LEMON 2019 LOW Qty"/>
      <sheetName val="2003007 W&amp;M LEMON 2019"/>
      <sheetName val="2004002 AWAKE SAMPLE 2021"/>
      <sheetName val="2004007 SAMPLE W&amp;M 2021"/>
      <sheetName val="2003022 CAFFEIN LIQUID 2019"/>
      <sheetName val="2004009 SMPLE SLG MINTLIME 2021"/>
      <sheetName val="2005003 BIDON SMALL 2021"/>
      <sheetName val="2005004 BIDON LARGE BIO 2021"/>
      <sheetName val="2005008 BIDON SMALL BLACK 2021"/>
      <sheetName val="2003050 BETA ALANINE"/>
      <sheetName val="2003051 HMB"/>
      <sheetName val="2003052 VITAMINE D3"/>
      <sheetName val="2003053 MULTI VISION 2019"/>
      <sheetName val="2005017 MAGNETIC LABEL 2019"/>
      <sheetName val="2005010 MUSETTE 2021"/>
      <sheetName val="2005011 PLASTIC BAG 2020"/>
      <sheetName val="2005014 BORN CUP BOX 2020"/>
      <sheetName val="2005018 BORN SHOT CUP BOX"/>
      <sheetName val="2005020 CATALOGUE"/>
      <sheetName val="2005060 EVENT DISPENSER 2020"/>
      <sheetName val="2005063 PILLOW BOX 2020"/>
      <sheetName val="2005050 POPUP TENT"/>
      <sheetName val="2005051 BEACHFLAG"/>
      <sheetName val="2005052 EVENT BANNER 215x73"/>
      <sheetName val="2005053 EVENTBANNER 1000x73"/>
      <sheetName val="2005054 ROLL-UP BANNER"/>
      <sheetName val="2005061 EVENT BANNER 5000x73"/>
      <sheetName val="2005062 AFZETLINT"/>
      <sheetName val="2003... W&amp;M SACHET BOX (2)"/>
      <sheetName val="2003... EVENT DISPENSER"/>
      <sheetName val="2001034 SLG APPL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4">
          <cell r="L4">
            <v>0.5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1"/>
  <sheetViews>
    <sheetView tabSelected="1" view="pageBreakPreview" zoomScale="85" zoomScaleNormal="70" zoomScaleSheetLayoutView="85" workbookViewId="0">
      <selection activeCell="Q70" sqref="Q70"/>
    </sheetView>
  </sheetViews>
  <sheetFormatPr defaultRowHeight="12.75"/>
  <cols>
    <col min="1" max="1" width="13.28515625" customWidth="1"/>
    <col min="2" max="2" width="16.28515625" bestFit="1" customWidth="1"/>
    <col min="3" max="3" width="71" customWidth="1"/>
    <col min="4" max="4" width="12.5703125" style="6" bestFit="1" customWidth="1"/>
    <col min="5" max="5" width="9.140625" style="4"/>
    <col min="6" max="6" width="3" customWidth="1"/>
    <col min="7" max="7" width="18.7109375" bestFit="1" customWidth="1"/>
    <col min="8" max="8" width="3" customWidth="1"/>
    <col min="9" max="9" width="10" customWidth="1"/>
    <col min="10" max="10" width="6.7109375" customWidth="1"/>
    <col min="11" max="11" width="12.42578125" style="48" bestFit="1" customWidth="1"/>
  </cols>
  <sheetData>
    <row r="1" spans="1:11" ht="23.25">
      <c r="A1" s="32" t="s">
        <v>211</v>
      </c>
      <c r="B1" s="32"/>
    </row>
    <row r="2" spans="1:11">
      <c r="A2" s="9" t="s">
        <v>212</v>
      </c>
      <c r="B2" s="9"/>
      <c r="G2" s="68" t="s">
        <v>120</v>
      </c>
      <c r="H2" s="68"/>
      <c r="I2" s="55"/>
      <c r="J2" s="47"/>
    </row>
    <row r="3" spans="1:11">
      <c r="A3" s="13" t="s">
        <v>80</v>
      </c>
      <c r="B3" s="13"/>
      <c r="C3" s="1"/>
      <c r="D3" s="7"/>
      <c r="E3" s="5"/>
    </row>
    <row r="4" spans="1:11" ht="18.75" customHeight="1">
      <c r="A4" s="8" t="s">
        <v>126</v>
      </c>
      <c r="B4" s="8"/>
      <c r="C4" s="1"/>
      <c r="D4" s="7"/>
      <c r="E4" s="5"/>
    </row>
    <row r="5" spans="1:11" ht="16.5" customHeight="1">
      <c r="A5" s="16"/>
      <c r="B5" s="36" t="s">
        <v>83</v>
      </c>
      <c r="C5" s="26"/>
      <c r="D5" s="27"/>
      <c r="E5" s="28"/>
      <c r="F5" s="29"/>
      <c r="G5" s="20" t="s">
        <v>72</v>
      </c>
      <c r="H5" s="29"/>
      <c r="I5" s="42" t="s">
        <v>118</v>
      </c>
      <c r="K5" s="44"/>
    </row>
    <row r="6" spans="1:11">
      <c r="A6" s="21" t="s">
        <v>44</v>
      </c>
      <c r="B6" s="38" t="s">
        <v>82</v>
      </c>
      <c r="C6" s="21" t="s">
        <v>45</v>
      </c>
      <c r="D6" s="22" t="s">
        <v>48</v>
      </c>
      <c r="E6" s="23" t="s">
        <v>49</v>
      </c>
      <c r="F6" s="30"/>
      <c r="G6" s="24" t="s">
        <v>133</v>
      </c>
      <c r="H6" s="30"/>
      <c r="I6" s="43"/>
      <c r="K6" s="45"/>
    </row>
    <row r="7" spans="1:11">
      <c r="A7" s="33" t="s">
        <v>0</v>
      </c>
      <c r="B7" s="39" t="s">
        <v>84</v>
      </c>
      <c r="C7" s="34" t="s">
        <v>134</v>
      </c>
      <c r="D7" s="58" t="s">
        <v>50</v>
      </c>
      <c r="E7" s="59">
        <v>6</v>
      </c>
      <c r="F7" s="9"/>
      <c r="G7" s="25">
        <v>13.95</v>
      </c>
      <c r="H7" s="9"/>
      <c r="I7" s="52"/>
      <c r="K7" s="49">
        <f>I7*(G7*(1-$I$2))</f>
        <v>0</v>
      </c>
    </row>
    <row r="8" spans="1:11">
      <c r="A8" s="33" t="s">
        <v>1</v>
      </c>
      <c r="B8" s="39" t="s">
        <v>85</v>
      </c>
      <c r="C8" s="34" t="s">
        <v>135</v>
      </c>
      <c r="D8" s="58" t="s">
        <v>51</v>
      </c>
      <c r="E8" s="59">
        <v>6</v>
      </c>
      <c r="F8" s="9"/>
      <c r="G8" s="25">
        <v>15.95</v>
      </c>
      <c r="H8" s="9"/>
      <c r="I8" s="52"/>
      <c r="K8" s="49">
        <f t="shared" ref="K8:K18" si="0">I8*(G8*(1-$I$2))</f>
        <v>0</v>
      </c>
    </row>
    <row r="9" spans="1:11">
      <c r="A9" s="33" t="s">
        <v>2</v>
      </c>
      <c r="B9" s="39" t="s">
        <v>127</v>
      </c>
      <c r="C9" s="34" t="s">
        <v>136</v>
      </c>
      <c r="D9" s="58" t="s">
        <v>52</v>
      </c>
      <c r="E9" s="59">
        <v>6</v>
      </c>
      <c r="F9" s="9"/>
      <c r="G9" s="25">
        <v>22.95</v>
      </c>
      <c r="H9" s="9"/>
      <c r="I9" s="52"/>
      <c r="K9" s="49">
        <f t="shared" si="0"/>
        <v>0</v>
      </c>
    </row>
    <row r="10" spans="1:11">
      <c r="A10" s="33" t="s">
        <v>5</v>
      </c>
      <c r="B10" s="39" t="s">
        <v>87</v>
      </c>
      <c r="C10" s="34" t="s">
        <v>137</v>
      </c>
      <c r="D10" s="58" t="s">
        <v>53</v>
      </c>
      <c r="E10" s="59">
        <v>6</v>
      </c>
      <c r="F10" s="9"/>
      <c r="G10" s="25">
        <v>39.950000000000003</v>
      </c>
      <c r="H10" s="9"/>
      <c r="I10" s="52"/>
      <c r="K10" s="49">
        <f>I10*(G10*(1-$I$2))</f>
        <v>0</v>
      </c>
    </row>
    <row r="11" spans="1:11">
      <c r="A11" s="33" t="s">
        <v>3</v>
      </c>
      <c r="B11" s="39" t="s">
        <v>86</v>
      </c>
      <c r="C11" s="34" t="s">
        <v>128</v>
      </c>
      <c r="D11" s="58" t="s">
        <v>53</v>
      </c>
      <c r="E11" s="59">
        <v>6</v>
      </c>
      <c r="F11" s="9"/>
      <c r="G11" s="25">
        <v>26.95</v>
      </c>
      <c r="H11" s="9"/>
      <c r="I11" s="52"/>
      <c r="K11" s="49">
        <f t="shared" si="0"/>
        <v>0</v>
      </c>
    </row>
    <row r="12" spans="1:11">
      <c r="A12" s="33" t="s">
        <v>196</v>
      </c>
      <c r="B12" s="62" t="s">
        <v>197</v>
      </c>
      <c r="C12" s="34" t="s">
        <v>194</v>
      </c>
      <c r="D12" s="58" t="s">
        <v>195</v>
      </c>
      <c r="E12" s="59">
        <v>6</v>
      </c>
      <c r="F12" s="9"/>
      <c r="G12" s="25">
        <v>89.95</v>
      </c>
      <c r="H12" s="9"/>
      <c r="I12" s="52"/>
      <c r="K12" s="49">
        <f t="shared" si="0"/>
        <v>0</v>
      </c>
    </row>
    <row r="13" spans="1:11">
      <c r="A13" s="33" t="s">
        <v>115</v>
      </c>
      <c r="B13" s="39" t="s">
        <v>116</v>
      </c>
      <c r="C13" s="34" t="s">
        <v>138</v>
      </c>
      <c r="D13" s="58" t="s">
        <v>53</v>
      </c>
      <c r="E13" s="59">
        <v>6</v>
      </c>
      <c r="F13" s="9"/>
      <c r="G13" s="25">
        <v>26.95</v>
      </c>
      <c r="H13" s="9"/>
      <c r="I13" s="52"/>
      <c r="K13" s="49">
        <f t="shared" si="0"/>
        <v>0</v>
      </c>
    </row>
    <row r="14" spans="1:11">
      <c r="A14" s="33" t="s">
        <v>4</v>
      </c>
      <c r="B14" s="39" t="s">
        <v>139</v>
      </c>
      <c r="C14" s="34" t="s">
        <v>63</v>
      </c>
      <c r="D14" s="58" t="s">
        <v>50</v>
      </c>
      <c r="E14" s="59">
        <v>6</v>
      </c>
      <c r="F14" s="9"/>
      <c r="G14" s="25">
        <v>17.95</v>
      </c>
      <c r="H14" s="9"/>
      <c r="I14" s="52"/>
      <c r="K14" s="49">
        <f t="shared" si="0"/>
        <v>0</v>
      </c>
    </row>
    <row r="15" spans="1:11">
      <c r="A15" s="33">
        <v>2001055</v>
      </c>
      <c r="B15" s="62" t="s">
        <v>198</v>
      </c>
      <c r="C15" s="34" t="s">
        <v>199</v>
      </c>
      <c r="D15" s="58" t="s">
        <v>195</v>
      </c>
      <c r="E15" s="59">
        <v>6</v>
      </c>
      <c r="F15" s="9"/>
      <c r="G15" s="25">
        <v>59.95</v>
      </c>
      <c r="H15" s="9"/>
      <c r="I15" s="52"/>
      <c r="K15" s="49">
        <f t="shared" si="0"/>
        <v>0</v>
      </c>
    </row>
    <row r="16" spans="1:11">
      <c r="A16" s="33" t="s">
        <v>6</v>
      </c>
      <c r="B16" s="39" t="s">
        <v>88</v>
      </c>
      <c r="C16" s="34" t="s">
        <v>7</v>
      </c>
      <c r="D16" s="58" t="s">
        <v>50</v>
      </c>
      <c r="E16" s="59">
        <v>6</v>
      </c>
      <c r="F16" s="9"/>
      <c r="G16" s="25">
        <v>17.95</v>
      </c>
      <c r="H16" s="9"/>
      <c r="I16" s="52"/>
      <c r="K16" s="49">
        <f t="shared" si="0"/>
        <v>0</v>
      </c>
    </row>
    <row r="17" spans="1:11">
      <c r="A17" s="33" t="s">
        <v>200</v>
      </c>
      <c r="B17" s="62" t="s">
        <v>201</v>
      </c>
      <c r="C17" s="34" t="s">
        <v>202</v>
      </c>
      <c r="D17" s="58" t="s">
        <v>195</v>
      </c>
      <c r="E17" s="59">
        <v>6</v>
      </c>
      <c r="F17" s="9"/>
      <c r="G17" s="25">
        <v>59.95</v>
      </c>
      <c r="H17" s="9"/>
      <c r="I17" s="52"/>
      <c r="K17" s="49">
        <f t="shared" si="0"/>
        <v>0</v>
      </c>
    </row>
    <row r="18" spans="1:11">
      <c r="A18" s="33" t="s">
        <v>35</v>
      </c>
      <c r="B18" s="39" t="s">
        <v>89</v>
      </c>
      <c r="C18" s="34" t="s">
        <v>62</v>
      </c>
      <c r="D18" s="58" t="s">
        <v>60</v>
      </c>
      <c r="E18" s="59">
        <v>6</v>
      </c>
      <c r="F18" s="9"/>
      <c r="G18" s="25">
        <v>89.95</v>
      </c>
      <c r="H18" s="9"/>
      <c r="I18" s="52"/>
      <c r="K18" s="49">
        <f t="shared" si="0"/>
        <v>0</v>
      </c>
    </row>
    <row r="19" spans="1:11">
      <c r="A19" s="33" t="s">
        <v>36</v>
      </c>
      <c r="B19" s="39" t="s">
        <v>140</v>
      </c>
      <c r="C19" s="34" t="s">
        <v>61</v>
      </c>
      <c r="D19" s="58" t="s">
        <v>60</v>
      </c>
      <c r="E19" s="59">
        <v>6</v>
      </c>
      <c r="F19" s="9"/>
      <c r="G19" s="25">
        <v>89.95</v>
      </c>
      <c r="H19" s="9"/>
      <c r="I19" s="52"/>
      <c r="K19" s="49">
        <f>I19*(G19*(1-$I$2))</f>
        <v>0</v>
      </c>
    </row>
    <row r="20" spans="1:11" ht="18.75" customHeight="1">
      <c r="A20" s="8" t="s">
        <v>131</v>
      </c>
      <c r="B20" s="37"/>
      <c r="C20" s="3"/>
      <c r="I20" s="53"/>
    </row>
    <row r="21" spans="1:11" ht="12.75" customHeight="1">
      <c r="A21" s="16"/>
      <c r="B21" s="36" t="s">
        <v>83</v>
      </c>
      <c r="C21" s="17"/>
      <c r="D21" s="18"/>
      <c r="E21" s="19"/>
      <c r="F21" s="29"/>
      <c r="G21" s="20" t="s">
        <v>72</v>
      </c>
      <c r="H21" s="29"/>
      <c r="I21" s="50" t="s">
        <v>118</v>
      </c>
      <c r="K21" s="31"/>
    </row>
    <row r="22" spans="1:11">
      <c r="A22" s="21" t="s">
        <v>44</v>
      </c>
      <c r="B22" s="38" t="s">
        <v>82</v>
      </c>
      <c r="C22" s="21" t="s">
        <v>45</v>
      </c>
      <c r="D22" s="22" t="s">
        <v>48</v>
      </c>
      <c r="E22" s="23" t="s">
        <v>49</v>
      </c>
      <c r="F22" s="30"/>
      <c r="G22" s="24" t="s">
        <v>133</v>
      </c>
      <c r="H22" s="30"/>
      <c r="I22" s="51"/>
      <c r="K22" s="45"/>
    </row>
    <row r="23" spans="1:11">
      <c r="A23" s="33" t="s">
        <v>8</v>
      </c>
      <c r="B23" s="39" t="s">
        <v>90</v>
      </c>
      <c r="C23" s="34" t="s">
        <v>67</v>
      </c>
      <c r="D23" s="58" t="s">
        <v>54</v>
      </c>
      <c r="E23" s="59">
        <v>6</v>
      </c>
      <c r="F23" s="9"/>
      <c r="G23" s="25">
        <v>22.95</v>
      </c>
      <c r="H23" s="9"/>
      <c r="I23" s="52"/>
      <c r="K23" s="49">
        <f>I23*(G23*(1-$I$2))</f>
        <v>0</v>
      </c>
    </row>
    <row r="24" spans="1:11">
      <c r="A24" s="33" t="s">
        <v>9</v>
      </c>
      <c r="B24" s="39" t="s">
        <v>91</v>
      </c>
      <c r="C24" s="34" t="s">
        <v>10</v>
      </c>
      <c r="D24" s="58" t="s">
        <v>55</v>
      </c>
      <c r="E24" s="59">
        <v>1</v>
      </c>
      <c r="F24" s="9"/>
      <c r="G24" s="25">
        <v>29.95</v>
      </c>
      <c r="H24" s="9"/>
      <c r="I24" s="52"/>
      <c r="K24" s="49">
        <f t="shared" ref="K24:K34" si="1">I24*(G24*(1-$I$2))</f>
        <v>0</v>
      </c>
    </row>
    <row r="25" spans="1:11">
      <c r="A25" s="33" t="s">
        <v>11</v>
      </c>
      <c r="B25" s="39" t="s">
        <v>92</v>
      </c>
      <c r="C25" s="34" t="s">
        <v>12</v>
      </c>
      <c r="D25" s="58" t="s">
        <v>55</v>
      </c>
      <c r="E25" s="59">
        <v>1</v>
      </c>
      <c r="F25" s="9"/>
      <c r="G25" s="25">
        <v>29.95</v>
      </c>
      <c r="H25" s="9"/>
      <c r="I25" s="52"/>
      <c r="K25" s="49">
        <f t="shared" si="1"/>
        <v>0</v>
      </c>
    </row>
    <row r="26" spans="1:11">
      <c r="A26" s="33" t="s">
        <v>13</v>
      </c>
      <c r="B26" s="39" t="s">
        <v>93</v>
      </c>
      <c r="C26" s="34" t="s">
        <v>141</v>
      </c>
      <c r="D26" s="58" t="s">
        <v>55</v>
      </c>
      <c r="E26" s="59">
        <v>1</v>
      </c>
      <c r="F26" s="9"/>
      <c r="G26" s="25">
        <v>29.95</v>
      </c>
      <c r="H26" s="9"/>
      <c r="I26" s="52"/>
      <c r="K26" s="49">
        <f t="shared" si="1"/>
        <v>0</v>
      </c>
    </row>
    <row r="27" spans="1:11">
      <c r="A27" s="33" t="s">
        <v>14</v>
      </c>
      <c r="B27" s="39" t="s">
        <v>94</v>
      </c>
      <c r="C27" s="34" t="s">
        <v>142</v>
      </c>
      <c r="D27" s="58" t="s">
        <v>55</v>
      </c>
      <c r="E27" s="59">
        <v>1</v>
      </c>
      <c r="F27" s="9"/>
      <c r="G27" s="25">
        <v>29.95</v>
      </c>
      <c r="H27" s="9"/>
      <c r="I27" s="52"/>
      <c r="K27" s="49">
        <f t="shared" si="1"/>
        <v>0</v>
      </c>
    </row>
    <row r="28" spans="1:11">
      <c r="A28" s="33" t="s">
        <v>15</v>
      </c>
      <c r="B28" s="39" t="s">
        <v>95</v>
      </c>
      <c r="C28" s="34" t="s">
        <v>143</v>
      </c>
      <c r="D28" s="58" t="s">
        <v>55</v>
      </c>
      <c r="E28" s="59">
        <v>1</v>
      </c>
      <c r="F28" s="9"/>
      <c r="G28" s="25">
        <v>29.95</v>
      </c>
      <c r="H28" s="9"/>
      <c r="I28" s="52"/>
      <c r="K28" s="49">
        <f t="shared" si="1"/>
        <v>0</v>
      </c>
    </row>
    <row r="29" spans="1:11">
      <c r="A29" s="33" t="s">
        <v>144</v>
      </c>
      <c r="B29" s="39" t="s">
        <v>121</v>
      </c>
      <c r="C29" s="34" t="s">
        <v>145</v>
      </c>
      <c r="D29" s="58" t="s">
        <v>55</v>
      </c>
      <c r="E29" s="59">
        <v>1</v>
      </c>
      <c r="F29" s="9"/>
      <c r="G29" s="25">
        <v>29.95</v>
      </c>
      <c r="H29" s="9"/>
      <c r="I29" s="52"/>
      <c r="K29" s="49">
        <f t="shared" si="1"/>
        <v>0</v>
      </c>
    </row>
    <row r="30" spans="1:11">
      <c r="A30" s="33" t="s">
        <v>152</v>
      </c>
      <c r="B30" s="39" t="s">
        <v>153</v>
      </c>
      <c r="C30" s="34" t="s">
        <v>154</v>
      </c>
      <c r="D30" s="58" t="s">
        <v>148</v>
      </c>
      <c r="E30" s="59">
        <v>1</v>
      </c>
      <c r="F30" s="9"/>
      <c r="G30" s="25">
        <v>186.95</v>
      </c>
      <c r="H30" s="9"/>
      <c r="I30" s="52"/>
      <c r="K30" s="49">
        <f>I30*(G30*(1-$I$2))</f>
        <v>0</v>
      </c>
    </row>
    <row r="31" spans="1:11">
      <c r="A31" s="33" t="s">
        <v>146</v>
      </c>
      <c r="B31" s="39" t="s">
        <v>130</v>
      </c>
      <c r="C31" s="34" t="s">
        <v>147</v>
      </c>
      <c r="D31" s="58" t="s">
        <v>148</v>
      </c>
      <c r="E31" s="59">
        <v>1</v>
      </c>
      <c r="F31" s="9"/>
      <c r="G31" s="25">
        <v>186.95</v>
      </c>
      <c r="H31" s="9"/>
      <c r="I31" s="52"/>
      <c r="K31" s="49">
        <f t="shared" si="1"/>
        <v>0</v>
      </c>
    </row>
    <row r="32" spans="1:11">
      <c r="A32" s="33">
        <v>2004017</v>
      </c>
      <c r="B32" s="62" t="s">
        <v>228</v>
      </c>
      <c r="C32" s="34" t="s">
        <v>227</v>
      </c>
      <c r="D32" s="58" t="s">
        <v>148</v>
      </c>
      <c r="E32" s="59">
        <v>1</v>
      </c>
      <c r="F32" s="9"/>
      <c r="G32" s="25">
        <v>186.95</v>
      </c>
      <c r="H32" s="9"/>
      <c r="I32" s="52"/>
      <c r="K32" s="49">
        <f t="shared" si="1"/>
        <v>0</v>
      </c>
    </row>
    <row r="33" spans="1:11">
      <c r="A33" s="33" t="s">
        <v>155</v>
      </c>
      <c r="B33" s="39" t="s">
        <v>156</v>
      </c>
      <c r="C33" s="34" t="s">
        <v>157</v>
      </c>
      <c r="D33" s="58" t="s">
        <v>148</v>
      </c>
      <c r="E33" s="59">
        <v>1</v>
      </c>
      <c r="F33" s="9"/>
      <c r="G33" s="25">
        <v>186.95</v>
      </c>
      <c r="H33" s="9"/>
      <c r="I33" s="52"/>
      <c r="K33" s="49">
        <f>I33*(G33*(1-$I$2))</f>
        <v>0</v>
      </c>
    </row>
    <row r="34" spans="1:11">
      <c r="A34" s="33" t="s">
        <v>149</v>
      </c>
      <c r="B34" s="39" t="s">
        <v>150</v>
      </c>
      <c r="C34" s="34" t="s">
        <v>151</v>
      </c>
      <c r="D34" s="58" t="s">
        <v>148</v>
      </c>
      <c r="E34" s="59">
        <v>1</v>
      </c>
      <c r="F34" s="9"/>
      <c r="G34" s="25">
        <v>186.95</v>
      </c>
      <c r="H34" s="9"/>
      <c r="I34" s="52"/>
      <c r="K34" s="49">
        <f t="shared" si="1"/>
        <v>0</v>
      </c>
    </row>
    <row r="35" spans="1:11">
      <c r="A35" s="33" t="s">
        <v>214</v>
      </c>
      <c r="B35" s="62" t="s">
        <v>219</v>
      </c>
      <c r="C35" s="34" t="s">
        <v>232</v>
      </c>
      <c r="D35" s="58" t="s">
        <v>220</v>
      </c>
      <c r="E35" s="59">
        <v>1</v>
      </c>
      <c r="F35" s="9"/>
      <c r="G35" s="25">
        <v>35.950000000000003</v>
      </c>
      <c r="H35" s="9"/>
      <c r="I35" s="52"/>
      <c r="K35" s="49">
        <f t="shared" ref="K35:K39" si="2">I35*(G35*(1-$I$2))</f>
        <v>0</v>
      </c>
    </row>
    <row r="36" spans="1:11">
      <c r="A36" s="33" t="s">
        <v>213</v>
      </c>
      <c r="B36" s="62" t="s">
        <v>221</v>
      </c>
      <c r="C36" s="34" t="s">
        <v>233</v>
      </c>
      <c r="D36" s="58" t="s">
        <v>220</v>
      </c>
      <c r="E36" s="59">
        <v>1</v>
      </c>
      <c r="F36" s="9"/>
      <c r="G36" s="25">
        <v>35.950000000000003</v>
      </c>
      <c r="H36" s="9"/>
      <c r="I36" s="52"/>
      <c r="K36" s="49">
        <f t="shared" si="2"/>
        <v>0</v>
      </c>
    </row>
    <row r="37" spans="1:11">
      <c r="A37" s="33" t="s">
        <v>215</v>
      </c>
      <c r="B37" s="62" t="s">
        <v>222</v>
      </c>
      <c r="C37" s="34" t="s">
        <v>234</v>
      </c>
      <c r="D37" s="58" t="s">
        <v>220</v>
      </c>
      <c r="E37" s="59">
        <v>1</v>
      </c>
      <c r="F37" s="9"/>
      <c r="G37" s="25">
        <v>35.950000000000003</v>
      </c>
      <c r="H37" s="9"/>
      <c r="I37" s="52"/>
      <c r="K37" s="49">
        <f t="shared" si="2"/>
        <v>0</v>
      </c>
    </row>
    <row r="38" spans="1:11">
      <c r="A38" s="33" t="s">
        <v>216</v>
      </c>
      <c r="B38" s="62" t="s">
        <v>223</v>
      </c>
      <c r="C38" s="34" t="s">
        <v>230</v>
      </c>
      <c r="D38" s="58" t="s">
        <v>224</v>
      </c>
      <c r="E38" s="59">
        <v>1</v>
      </c>
      <c r="F38" s="9"/>
      <c r="G38" s="25">
        <v>224.95</v>
      </c>
      <c r="H38" s="9"/>
      <c r="I38" s="52"/>
      <c r="K38" s="49">
        <f t="shared" si="2"/>
        <v>0</v>
      </c>
    </row>
    <row r="39" spans="1:11">
      <c r="A39" s="33" t="s">
        <v>217</v>
      </c>
      <c r="B39" s="62" t="s">
        <v>225</v>
      </c>
      <c r="C39" s="34" t="s">
        <v>229</v>
      </c>
      <c r="D39" s="58" t="s">
        <v>224</v>
      </c>
      <c r="E39" s="59">
        <v>1</v>
      </c>
      <c r="F39" s="9"/>
      <c r="G39" s="25">
        <v>224.95</v>
      </c>
      <c r="H39" s="9"/>
      <c r="I39" s="52"/>
      <c r="K39" s="49">
        <f t="shared" si="2"/>
        <v>0</v>
      </c>
    </row>
    <row r="40" spans="1:11">
      <c r="A40" s="33" t="s">
        <v>218</v>
      </c>
      <c r="B40" s="62" t="s">
        <v>226</v>
      </c>
      <c r="C40" s="34" t="s">
        <v>231</v>
      </c>
      <c r="D40" s="58" t="s">
        <v>224</v>
      </c>
      <c r="E40" s="59">
        <v>1</v>
      </c>
      <c r="F40" s="9"/>
      <c r="G40" s="25">
        <v>224.95</v>
      </c>
      <c r="H40" s="9"/>
      <c r="I40" s="52"/>
      <c r="K40" s="49">
        <f>I40*(G40*(1-$I$2))</f>
        <v>0</v>
      </c>
    </row>
    <row r="41" spans="1:11" ht="18" customHeight="1">
      <c r="A41" s="8" t="s">
        <v>117</v>
      </c>
      <c r="B41" s="37"/>
      <c r="C41" s="3"/>
      <c r="I41" s="53"/>
    </row>
    <row r="42" spans="1:11" ht="23.25">
      <c r="A42" s="16"/>
      <c r="B42" s="36" t="s">
        <v>83</v>
      </c>
      <c r="C42" s="17"/>
      <c r="D42" s="18"/>
      <c r="E42" s="19"/>
      <c r="F42" s="29"/>
      <c r="G42" s="20" t="s">
        <v>72</v>
      </c>
      <c r="H42" s="29"/>
      <c r="I42" s="50" t="s">
        <v>118</v>
      </c>
      <c r="K42" s="44"/>
    </row>
    <row r="43" spans="1:11">
      <c r="A43" s="21" t="s">
        <v>44</v>
      </c>
      <c r="B43" s="38" t="s">
        <v>82</v>
      </c>
      <c r="C43" s="21" t="s">
        <v>45</v>
      </c>
      <c r="D43" s="22" t="s">
        <v>48</v>
      </c>
      <c r="E43" s="23" t="s">
        <v>49</v>
      </c>
      <c r="F43" s="30"/>
      <c r="G43" s="24" t="s">
        <v>133</v>
      </c>
      <c r="H43" s="30"/>
      <c r="I43" s="51"/>
      <c r="K43" s="45"/>
    </row>
    <row r="44" spans="1:11">
      <c r="A44" s="33" t="s">
        <v>158</v>
      </c>
      <c r="B44" s="56" t="s">
        <v>159</v>
      </c>
      <c r="C44" s="34" t="s">
        <v>160</v>
      </c>
      <c r="D44" s="58" t="s">
        <v>113</v>
      </c>
      <c r="E44" s="59">
        <v>21</v>
      </c>
      <c r="F44" s="9"/>
      <c r="G44" s="25">
        <v>6.95</v>
      </c>
      <c r="H44" s="9"/>
      <c r="I44" s="52"/>
      <c r="K44" s="49">
        <f t="shared" ref="K44:K53" si="3">I44*(G44*(1-$I$2))</f>
        <v>0</v>
      </c>
    </row>
    <row r="45" spans="1:11">
      <c r="A45" s="33" t="s">
        <v>111</v>
      </c>
      <c r="B45" s="56" t="s">
        <v>112</v>
      </c>
      <c r="C45" s="34" t="s">
        <v>161</v>
      </c>
      <c r="D45" s="58" t="s">
        <v>57</v>
      </c>
      <c r="E45" s="59">
        <v>4</v>
      </c>
      <c r="F45" s="9"/>
      <c r="G45" s="25">
        <v>37.950000000000003</v>
      </c>
      <c r="I45" s="52"/>
      <c r="K45" s="49">
        <f t="shared" si="3"/>
        <v>0</v>
      </c>
    </row>
    <row r="46" spans="1:11">
      <c r="A46" s="33" t="s">
        <v>162</v>
      </c>
      <c r="B46" s="56" t="s">
        <v>163</v>
      </c>
      <c r="C46" s="34" t="s">
        <v>164</v>
      </c>
      <c r="D46" s="58" t="s">
        <v>57</v>
      </c>
      <c r="E46" s="59">
        <v>4</v>
      </c>
      <c r="F46" s="9"/>
      <c r="G46" s="25">
        <v>37.950000000000003</v>
      </c>
      <c r="I46" s="52"/>
      <c r="K46" s="49">
        <f t="shared" si="3"/>
        <v>0</v>
      </c>
    </row>
    <row r="47" spans="1:11" ht="12.75" customHeight="1">
      <c r="A47" s="33" t="s">
        <v>124</v>
      </c>
      <c r="B47" s="56" t="s">
        <v>125</v>
      </c>
      <c r="C47" s="34" t="s">
        <v>129</v>
      </c>
      <c r="D47" s="58" t="s">
        <v>57</v>
      </c>
      <c r="E47" s="59">
        <v>4</v>
      </c>
      <c r="F47" s="9"/>
      <c r="G47" s="25">
        <v>37.950000000000003</v>
      </c>
      <c r="I47" s="52"/>
      <c r="K47" s="49">
        <f t="shared" si="3"/>
        <v>0</v>
      </c>
    </row>
    <row r="48" spans="1:11" ht="12.75" customHeight="1">
      <c r="A48" s="33" t="s">
        <v>165</v>
      </c>
      <c r="B48" s="56" t="s">
        <v>166</v>
      </c>
      <c r="C48" s="34" t="s">
        <v>167</v>
      </c>
      <c r="D48" s="58" t="s">
        <v>57</v>
      </c>
      <c r="E48" s="59">
        <v>4</v>
      </c>
      <c r="F48" s="9"/>
      <c r="G48" s="25">
        <v>37.950000000000003</v>
      </c>
      <c r="I48" s="52"/>
      <c r="K48" s="49">
        <f t="shared" si="3"/>
        <v>0</v>
      </c>
    </row>
    <row r="49" spans="1:13" ht="12.75" customHeight="1">
      <c r="A49" s="33" t="s">
        <v>168</v>
      </c>
      <c r="B49" s="56" t="s">
        <v>169</v>
      </c>
      <c r="C49" s="34" t="s">
        <v>170</v>
      </c>
      <c r="D49" s="58" t="s">
        <v>57</v>
      </c>
      <c r="E49" s="59">
        <v>4</v>
      </c>
      <c r="F49" s="9"/>
      <c r="G49" s="25">
        <v>37.950000000000003</v>
      </c>
      <c r="I49" s="52"/>
      <c r="K49" s="49">
        <f t="shared" si="3"/>
        <v>0</v>
      </c>
    </row>
    <row r="50" spans="1:13" ht="12.75" customHeight="1">
      <c r="A50" s="33" t="s">
        <v>171</v>
      </c>
      <c r="B50" s="56" t="s">
        <v>172</v>
      </c>
      <c r="C50" s="34" t="s">
        <v>173</v>
      </c>
      <c r="D50" s="58" t="s">
        <v>174</v>
      </c>
      <c r="E50" s="59">
        <v>1</v>
      </c>
      <c r="F50" s="9"/>
      <c r="G50" s="25">
        <v>188.95</v>
      </c>
      <c r="I50" s="52"/>
      <c r="K50" s="49">
        <f t="shared" si="3"/>
        <v>0</v>
      </c>
    </row>
    <row r="51" spans="1:13" ht="12.75" customHeight="1">
      <c r="A51" s="33" t="s">
        <v>175</v>
      </c>
      <c r="B51" s="56" t="s">
        <v>176</v>
      </c>
      <c r="C51" s="34" t="s">
        <v>177</v>
      </c>
      <c r="D51" s="58" t="s">
        <v>174</v>
      </c>
      <c r="E51" s="59">
        <v>1</v>
      </c>
      <c r="F51" s="9"/>
      <c r="G51" s="25">
        <v>188.95</v>
      </c>
      <c r="I51" s="52"/>
      <c r="K51" s="49">
        <f t="shared" si="3"/>
        <v>0</v>
      </c>
    </row>
    <row r="52" spans="1:13" ht="12.75" customHeight="1">
      <c r="A52" s="33" t="s">
        <v>178</v>
      </c>
      <c r="B52" s="56" t="s">
        <v>179</v>
      </c>
      <c r="C52" s="34" t="s">
        <v>180</v>
      </c>
      <c r="D52" s="58" t="s">
        <v>174</v>
      </c>
      <c r="E52" s="59">
        <v>1</v>
      </c>
      <c r="F52" s="9"/>
      <c r="G52" s="25">
        <v>188.95</v>
      </c>
      <c r="I52" s="52"/>
      <c r="K52" s="49">
        <f t="shared" si="3"/>
        <v>0</v>
      </c>
    </row>
    <row r="53" spans="1:13" ht="12.75" customHeight="1">
      <c r="A53" s="33" t="s">
        <v>181</v>
      </c>
      <c r="B53" s="56" t="s">
        <v>182</v>
      </c>
      <c r="C53" s="34" t="s">
        <v>183</v>
      </c>
      <c r="D53" s="58" t="s">
        <v>174</v>
      </c>
      <c r="E53" s="59">
        <v>1</v>
      </c>
      <c r="F53" s="9"/>
      <c r="G53" s="25">
        <v>188.95</v>
      </c>
      <c r="I53" s="52"/>
      <c r="K53" s="49">
        <f t="shared" si="3"/>
        <v>0</v>
      </c>
    </row>
    <row r="54" spans="1:13" s="63" customFormat="1" ht="12.75" customHeight="1">
      <c r="A54" s="33" t="s">
        <v>204</v>
      </c>
      <c r="B54" s="56" t="s">
        <v>203</v>
      </c>
      <c r="C54" s="34" t="s">
        <v>238</v>
      </c>
      <c r="D54" s="58" t="s">
        <v>57</v>
      </c>
      <c r="E54" s="59">
        <v>4</v>
      </c>
      <c r="F54" s="9"/>
      <c r="G54" s="60">
        <v>44.95</v>
      </c>
      <c r="H54"/>
      <c r="I54" s="64"/>
      <c r="J54"/>
      <c r="K54" s="65">
        <f t="shared" ref="K54:K57" si="4">I54*(G54*(1-$I$2))</f>
        <v>0</v>
      </c>
      <c r="L54"/>
      <c r="M54"/>
    </row>
    <row r="55" spans="1:13" s="63" customFormat="1" ht="12.75" customHeight="1">
      <c r="A55" s="33" t="s">
        <v>206</v>
      </c>
      <c r="B55" s="56" t="s">
        <v>205</v>
      </c>
      <c r="C55" s="34" t="s">
        <v>239</v>
      </c>
      <c r="D55" s="58" t="s">
        <v>57</v>
      </c>
      <c r="E55" s="59">
        <v>4</v>
      </c>
      <c r="F55" s="9"/>
      <c r="G55" s="60">
        <v>41.95</v>
      </c>
      <c r="H55"/>
      <c r="I55" s="64"/>
      <c r="J55"/>
      <c r="K55" s="65">
        <f t="shared" si="4"/>
        <v>0</v>
      </c>
      <c r="L55"/>
      <c r="M55"/>
    </row>
    <row r="56" spans="1:13" s="63" customFormat="1" ht="12.75" customHeight="1">
      <c r="A56" s="33" t="s">
        <v>207</v>
      </c>
      <c r="B56" s="56" t="s">
        <v>208</v>
      </c>
      <c r="C56" s="34" t="s">
        <v>240</v>
      </c>
      <c r="D56" s="58" t="s">
        <v>174</v>
      </c>
      <c r="E56" s="59">
        <v>1</v>
      </c>
      <c r="F56" s="9"/>
      <c r="G56" s="60">
        <v>224.95</v>
      </c>
      <c r="H56"/>
      <c r="I56" s="64"/>
      <c r="J56"/>
      <c r="K56" s="65">
        <f t="shared" si="4"/>
        <v>0</v>
      </c>
      <c r="L56"/>
      <c r="M56"/>
    </row>
    <row r="57" spans="1:13" s="63" customFormat="1" ht="12.75" customHeight="1">
      <c r="A57" s="66" t="s">
        <v>210</v>
      </c>
      <c r="B57" s="56" t="s">
        <v>209</v>
      </c>
      <c r="C57" s="34" t="s">
        <v>241</v>
      </c>
      <c r="D57" s="58" t="s">
        <v>174</v>
      </c>
      <c r="E57" s="59">
        <v>1</v>
      </c>
      <c r="F57" s="9"/>
      <c r="G57" s="60">
        <v>209.95</v>
      </c>
      <c r="H57"/>
      <c r="I57" s="64"/>
      <c r="J57"/>
      <c r="K57" s="65">
        <f t="shared" si="4"/>
        <v>0</v>
      </c>
      <c r="L57"/>
      <c r="M57"/>
    </row>
    <row r="58" spans="1:13" ht="18" customHeight="1">
      <c r="A58" s="8" t="s">
        <v>114</v>
      </c>
      <c r="B58" s="37"/>
      <c r="C58" s="3"/>
      <c r="I58" s="53"/>
      <c r="K58" s="67"/>
    </row>
    <row r="59" spans="1:13" ht="23.25">
      <c r="A59" s="16"/>
      <c r="B59" s="36" t="s">
        <v>83</v>
      </c>
      <c r="C59" s="17"/>
      <c r="D59" s="18"/>
      <c r="E59" s="19"/>
      <c r="F59" s="29"/>
      <c r="G59" s="20" t="s">
        <v>72</v>
      </c>
      <c r="H59" s="29"/>
      <c r="I59" s="50" t="s">
        <v>118</v>
      </c>
      <c r="K59" s="44"/>
    </row>
    <row r="60" spans="1:13">
      <c r="A60" s="21" t="s">
        <v>44</v>
      </c>
      <c r="B60" s="38" t="s">
        <v>82</v>
      </c>
      <c r="C60" s="21" t="s">
        <v>45</v>
      </c>
      <c r="D60" s="22" t="s">
        <v>48</v>
      </c>
      <c r="E60" s="23" t="s">
        <v>49</v>
      </c>
      <c r="F60" s="30"/>
      <c r="G60" s="24" t="s">
        <v>133</v>
      </c>
      <c r="H60" s="30"/>
      <c r="I60" s="51"/>
      <c r="K60" s="45"/>
    </row>
    <row r="61" spans="1:13">
      <c r="A61" s="33" t="s">
        <v>18</v>
      </c>
      <c r="B61" s="56" t="s">
        <v>97</v>
      </c>
      <c r="C61" s="34" t="s">
        <v>184</v>
      </c>
      <c r="D61" s="58" t="s">
        <v>58</v>
      </c>
      <c r="E61" s="59">
        <v>24</v>
      </c>
      <c r="F61" s="9"/>
      <c r="G61" s="25">
        <v>14.95</v>
      </c>
      <c r="I61" s="52"/>
      <c r="K61" s="49">
        <f t="shared" ref="K61:K69" si="5">I61*(G61*(1-$I$2))</f>
        <v>0</v>
      </c>
    </row>
    <row r="62" spans="1:13">
      <c r="A62" s="33" t="s">
        <v>19</v>
      </c>
      <c r="B62" s="56" t="s">
        <v>98</v>
      </c>
      <c r="C62" s="34" t="s">
        <v>185</v>
      </c>
      <c r="D62" s="58" t="s">
        <v>58</v>
      </c>
      <c r="E62" s="59">
        <v>24</v>
      </c>
      <c r="F62" s="9"/>
      <c r="G62" s="25">
        <v>14.95</v>
      </c>
      <c r="I62" s="52"/>
      <c r="K62" s="49">
        <f t="shared" si="5"/>
        <v>0</v>
      </c>
    </row>
    <row r="63" spans="1:13">
      <c r="A63" s="33" t="s">
        <v>20</v>
      </c>
      <c r="B63" s="56" t="s">
        <v>99</v>
      </c>
      <c r="C63" s="34" t="s">
        <v>21</v>
      </c>
      <c r="D63" s="58" t="s">
        <v>58</v>
      </c>
      <c r="E63" s="59">
        <v>24</v>
      </c>
      <c r="F63" s="9"/>
      <c r="G63" s="25">
        <v>12.95</v>
      </c>
      <c r="I63" s="52"/>
      <c r="K63" s="49">
        <f t="shared" si="5"/>
        <v>0</v>
      </c>
    </row>
    <row r="64" spans="1:13">
      <c r="A64" s="33" t="s">
        <v>22</v>
      </c>
      <c r="B64" s="56" t="s">
        <v>100</v>
      </c>
      <c r="C64" s="34" t="s">
        <v>186</v>
      </c>
      <c r="D64" s="58" t="s">
        <v>58</v>
      </c>
      <c r="E64" s="59">
        <v>24</v>
      </c>
      <c r="F64" s="9"/>
      <c r="G64" s="25">
        <v>14.95</v>
      </c>
      <c r="I64" s="52"/>
      <c r="K64" s="49">
        <f t="shared" si="5"/>
        <v>0</v>
      </c>
    </row>
    <row r="65" spans="1:11">
      <c r="A65" s="33" t="s">
        <v>23</v>
      </c>
      <c r="B65" s="56" t="s">
        <v>101</v>
      </c>
      <c r="C65" s="34" t="s">
        <v>24</v>
      </c>
      <c r="D65" s="58" t="s">
        <v>58</v>
      </c>
      <c r="E65" s="59">
        <v>24</v>
      </c>
      <c r="F65" s="9"/>
      <c r="G65" s="25">
        <v>14.95</v>
      </c>
      <c r="I65" s="52"/>
      <c r="K65" s="49">
        <f t="shared" si="5"/>
        <v>0</v>
      </c>
    </row>
    <row r="66" spans="1:11">
      <c r="A66" s="33" t="s">
        <v>25</v>
      </c>
      <c r="B66" s="56" t="s">
        <v>102</v>
      </c>
      <c r="C66" s="34" t="s">
        <v>26</v>
      </c>
      <c r="D66" s="58" t="s">
        <v>59</v>
      </c>
      <c r="E66" s="59">
        <v>15</v>
      </c>
      <c r="F66" s="9"/>
      <c r="G66" s="25">
        <v>7.95</v>
      </c>
      <c r="I66" s="52"/>
      <c r="K66" s="49">
        <f t="shared" si="5"/>
        <v>0</v>
      </c>
    </row>
    <row r="67" spans="1:11">
      <c r="A67" s="33" t="s">
        <v>27</v>
      </c>
      <c r="B67" s="56" t="s">
        <v>103</v>
      </c>
      <c r="C67" s="34" t="s">
        <v>28</v>
      </c>
      <c r="D67" s="58" t="s">
        <v>59</v>
      </c>
      <c r="E67" s="59">
        <v>15</v>
      </c>
      <c r="F67" s="9"/>
      <c r="G67" s="25">
        <v>14.95</v>
      </c>
      <c r="I67" s="52"/>
      <c r="K67" s="49">
        <f t="shared" si="5"/>
        <v>0</v>
      </c>
    </row>
    <row r="68" spans="1:11">
      <c r="A68" s="33" t="s">
        <v>29</v>
      </c>
      <c r="B68" s="56" t="s">
        <v>104</v>
      </c>
      <c r="C68" s="34" t="s">
        <v>187</v>
      </c>
      <c r="D68" s="58" t="s">
        <v>59</v>
      </c>
      <c r="E68" s="59">
        <v>15</v>
      </c>
      <c r="F68" s="9"/>
      <c r="G68" s="25">
        <v>16.95</v>
      </c>
      <c r="I68" s="52"/>
      <c r="K68" s="49">
        <f t="shared" si="5"/>
        <v>0</v>
      </c>
    </row>
    <row r="69" spans="1:11">
      <c r="A69" s="33" t="s">
        <v>30</v>
      </c>
      <c r="B69" s="56" t="s">
        <v>105</v>
      </c>
      <c r="C69" s="34" t="s">
        <v>31</v>
      </c>
      <c r="D69" s="58" t="s">
        <v>59</v>
      </c>
      <c r="E69" s="59">
        <v>15</v>
      </c>
      <c r="F69" s="9"/>
      <c r="G69" s="25">
        <v>7.95</v>
      </c>
      <c r="I69" s="52"/>
      <c r="K69" s="49">
        <f t="shared" si="5"/>
        <v>0</v>
      </c>
    </row>
    <row r="70" spans="1:11" ht="18" customHeight="1">
      <c r="A70" s="8" t="s">
        <v>132</v>
      </c>
      <c r="B70" s="37"/>
      <c r="C70" s="3"/>
      <c r="G70" s="15"/>
      <c r="I70" s="54"/>
    </row>
    <row r="71" spans="1:11" ht="23.25">
      <c r="A71" s="16"/>
      <c r="B71" s="36" t="s">
        <v>83</v>
      </c>
      <c r="C71" s="17"/>
      <c r="D71" s="18"/>
      <c r="E71" s="19"/>
      <c r="F71" s="29"/>
      <c r="G71" s="20" t="s">
        <v>72</v>
      </c>
      <c r="H71" s="29"/>
      <c r="I71" s="50" t="s">
        <v>118</v>
      </c>
      <c r="K71" s="44"/>
    </row>
    <row r="72" spans="1:11">
      <c r="A72" s="21" t="s">
        <v>44</v>
      </c>
      <c r="B72" s="38" t="s">
        <v>82</v>
      </c>
      <c r="C72" s="21" t="s">
        <v>45</v>
      </c>
      <c r="D72" s="22" t="s">
        <v>48</v>
      </c>
      <c r="E72" s="23" t="s">
        <v>49</v>
      </c>
      <c r="F72" s="30"/>
      <c r="G72" s="24" t="s">
        <v>133</v>
      </c>
      <c r="H72" s="30"/>
      <c r="I72" s="51"/>
      <c r="K72" s="45"/>
    </row>
    <row r="73" spans="1:11">
      <c r="A73" s="33" t="s">
        <v>32</v>
      </c>
      <c r="B73" s="56" t="s">
        <v>106</v>
      </c>
      <c r="C73" s="34" t="s">
        <v>33</v>
      </c>
      <c r="D73" s="58" t="s">
        <v>65</v>
      </c>
      <c r="E73" s="59">
        <v>50</v>
      </c>
      <c r="F73" s="9"/>
      <c r="G73" s="25">
        <v>6.95</v>
      </c>
      <c r="I73" s="52"/>
      <c r="K73" s="49">
        <f t="shared" ref="K73:K74" si="6">I73*(G73*(1-$I$2))</f>
        <v>0</v>
      </c>
    </row>
    <row r="74" spans="1:11">
      <c r="A74" s="33" t="s">
        <v>34</v>
      </c>
      <c r="B74" s="56" t="s">
        <v>107</v>
      </c>
      <c r="C74" s="34" t="s">
        <v>188</v>
      </c>
      <c r="D74" s="58" t="s">
        <v>66</v>
      </c>
      <c r="E74" s="59">
        <v>18</v>
      </c>
      <c r="F74" s="9"/>
      <c r="G74" s="25">
        <v>26.95</v>
      </c>
      <c r="I74" s="52"/>
      <c r="K74" s="49">
        <f t="shared" si="6"/>
        <v>0</v>
      </c>
    </row>
    <row r="75" spans="1:11">
      <c r="A75" s="33" t="s">
        <v>16</v>
      </c>
      <c r="B75" s="56" t="s">
        <v>96</v>
      </c>
      <c r="C75" s="34" t="s">
        <v>17</v>
      </c>
      <c r="D75" s="58" t="s">
        <v>56</v>
      </c>
      <c r="E75" s="59">
        <v>4</v>
      </c>
      <c r="F75" s="9"/>
      <c r="G75" s="25">
        <v>34.950000000000003</v>
      </c>
      <c r="I75" s="52"/>
      <c r="K75" s="49">
        <f>I75*(G75*(1-$I$2))</f>
        <v>0</v>
      </c>
    </row>
    <row r="76" spans="1:11" ht="20.25" customHeight="1">
      <c r="A76" s="8" t="s">
        <v>64</v>
      </c>
      <c r="B76" s="37"/>
      <c r="C76" s="3"/>
      <c r="G76" s="15"/>
      <c r="I76" s="54"/>
    </row>
    <row r="77" spans="1:11" ht="23.25">
      <c r="A77" s="16"/>
      <c r="B77" s="36" t="s">
        <v>83</v>
      </c>
      <c r="C77" s="17"/>
      <c r="D77" s="18"/>
      <c r="E77" s="19"/>
      <c r="F77" s="29"/>
      <c r="G77" s="20" t="s">
        <v>72</v>
      </c>
      <c r="H77" s="29"/>
      <c r="I77" s="50" t="s">
        <v>118</v>
      </c>
      <c r="K77" s="44"/>
    </row>
    <row r="78" spans="1:11">
      <c r="A78" s="21" t="s">
        <v>44</v>
      </c>
      <c r="B78" s="36" t="s">
        <v>82</v>
      </c>
      <c r="C78" s="21" t="s">
        <v>45</v>
      </c>
      <c r="D78" s="22" t="s">
        <v>48</v>
      </c>
      <c r="E78" s="23" t="s">
        <v>49</v>
      </c>
      <c r="F78" s="30"/>
      <c r="G78" s="24" t="s">
        <v>133</v>
      </c>
      <c r="H78" s="30"/>
      <c r="I78" s="51"/>
      <c r="K78" s="45"/>
    </row>
    <row r="79" spans="1:11">
      <c r="A79" s="33" t="s">
        <v>37</v>
      </c>
      <c r="B79" s="35" t="s">
        <v>189</v>
      </c>
      <c r="C79" s="34" t="s">
        <v>190</v>
      </c>
      <c r="D79" s="58" t="s">
        <v>69</v>
      </c>
      <c r="E79" s="59">
        <v>500</v>
      </c>
      <c r="F79" s="9"/>
      <c r="G79" s="25">
        <v>0.5</v>
      </c>
      <c r="I79" s="52"/>
      <c r="K79" s="49">
        <f t="shared" ref="K79:K89" si="7">I79*(G79*(1-$I$2))</f>
        <v>0</v>
      </c>
    </row>
    <row r="80" spans="1:11">
      <c r="A80" s="33" t="s">
        <v>191</v>
      </c>
      <c r="B80" s="35" t="s">
        <v>110</v>
      </c>
      <c r="C80" s="34" t="s">
        <v>81</v>
      </c>
      <c r="D80" s="58" t="s">
        <v>73</v>
      </c>
      <c r="E80" s="59">
        <v>100</v>
      </c>
      <c r="F80" s="9"/>
      <c r="G80" s="25">
        <v>0.75</v>
      </c>
      <c r="I80" s="52"/>
      <c r="K80" s="49">
        <f t="shared" si="7"/>
        <v>0</v>
      </c>
    </row>
    <row r="81" spans="1:11">
      <c r="A81" s="33" t="s">
        <v>192</v>
      </c>
      <c r="B81" s="35" t="s">
        <v>108</v>
      </c>
      <c r="C81" s="34" t="s">
        <v>38</v>
      </c>
      <c r="D81" s="58" t="s">
        <v>74</v>
      </c>
      <c r="E81" s="59">
        <v>165</v>
      </c>
      <c r="F81" s="9"/>
      <c r="G81" s="25">
        <v>1.1000000000000001</v>
      </c>
      <c r="I81" s="52"/>
      <c r="K81" s="49">
        <f t="shared" si="7"/>
        <v>0</v>
      </c>
    </row>
    <row r="82" spans="1:11">
      <c r="A82" s="33" t="s">
        <v>193</v>
      </c>
      <c r="B82" s="35" t="s">
        <v>122</v>
      </c>
      <c r="C82" s="34" t="s">
        <v>123</v>
      </c>
      <c r="D82" s="58" t="s">
        <v>74</v>
      </c>
      <c r="E82" s="59">
        <v>165</v>
      </c>
      <c r="F82" s="9"/>
      <c r="G82" s="25">
        <v>1.1000000000000001</v>
      </c>
      <c r="I82" s="52"/>
      <c r="K82" s="49">
        <f t="shared" si="7"/>
        <v>0</v>
      </c>
    </row>
    <row r="83" spans="1:11">
      <c r="A83" s="33" t="s">
        <v>235</v>
      </c>
      <c r="B83" s="56" t="s">
        <v>236</v>
      </c>
      <c r="C83" s="34" t="s">
        <v>237</v>
      </c>
      <c r="D83" s="58" t="s">
        <v>74</v>
      </c>
      <c r="E83" s="59">
        <v>165</v>
      </c>
      <c r="F83" s="9"/>
      <c r="G83" s="25">
        <v>1.2</v>
      </c>
      <c r="I83" s="52"/>
      <c r="K83" s="49">
        <f t="shared" ref="K83" si="8">I83*(G83*(1-$I$2))</f>
        <v>0</v>
      </c>
    </row>
    <row r="84" spans="1:11">
      <c r="A84" s="33" t="s">
        <v>39</v>
      </c>
      <c r="B84" s="35" t="s">
        <v>109</v>
      </c>
      <c r="C84" s="34" t="s">
        <v>78</v>
      </c>
      <c r="D84" s="58" t="s">
        <v>70</v>
      </c>
      <c r="E84" s="59">
        <v>60</v>
      </c>
      <c r="F84" s="9"/>
      <c r="G84" s="60">
        <v>4.95</v>
      </c>
      <c r="I84" s="52"/>
      <c r="K84" s="49">
        <f t="shared" si="7"/>
        <v>0</v>
      </c>
    </row>
    <row r="85" spans="1:11">
      <c r="A85" s="33" t="s">
        <v>40</v>
      </c>
      <c r="B85" s="35" t="s">
        <v>109</v>
      </c>
      <c r="C85" s="34" t="s">
        <v>77</v>
      </c>
      <c r="D85" s="58" t="s">
        <v>71</v>
      </c>
      <c r="E85" s="59">
        <v>50</v>
      </c>
      <c r="F85" s="9"/>
      <c r="G85" s="60">
        <v>5.95</v>
      </c>
      <c r="I85" s="52"/>
      <c r="K85" s="49">
        <f t="shared" si="7"/>
        <v>0</v>
      </c>
    </row>
    <row r="86" spans="1:11">
      <c r="A86" s="33">
        <v>2005006</v>
      </c>
      <c r="B86" s="61" t="s">
        <v>109</v>
      </c>
      <c r="C86" s="34" t="s">
        <v>75</v>
      </c>
      <c r="D86" s="58" t="s">
        <v>71</v>
      </c>
      <c r="E86" s="59">
        <v>50</v>
      </c>
      <c r="F86" s="9"/>
      <c r="G86" s="60">
        <f>G85</f>
        <v>5.95</v>
      </c>
      <c r="I86" s="52"/>
      <c r="K86" s="49">
        <f t="shared" si="7"/>
        <v>0</v>
      </c>
    </row>
    <row r="87" spans="1:11">
      <c r="A87" s="33" t="s">
        <v>41</v>
      </c>
      <c r="B87" s="35" t="s">
        <v>109</v>
      </c>
      <c r="C87" s="34" t="s">
        <v>76</v>
      </c>
      <c r="D87" s="58" t="s">
        <v>70</v>
      </c>
      <c r="E87" s="59">
        <v>60</v>
      </c>
      <c r="F87" s="9"/>
      <c r="G87" s="60">
        <v>4.95</v>
      </c>
      <c r="I87" s="52"/>
      <c r="K87" s="49">
        <f t="shared" si="7"/>
        <v>0</v>
      </c>
    </row>
    <row r="88" spans="1:11" ht="13.5" customHeight="1">
      <c r="A88" s="33" t="s">
        <v>42</v>
      </c>
      <c r="B88" s="35" t="s">
        <v>109</v>
      </c>
      <c r="C88" s="34" t="s">
        <v>46</v>
      </c>
      <c r="D88" s="58" t="s">
        <v>68</v>
      </c>
      <c r="E88" s="59">
        <v>100</v>
      </c>
      <c r="F88" s="9"/>
      <c r="G88" s="60">
        <v>4.95</v>
      </c>
      <c r="I88" s="52"/>
      <c r="K88" s="49">
        <f t="shared" si="7"/>
        <v>0</v>
      </c>
    </row>
    <row r="89" spans="1:11">
      <c r="A89" s="33" t="s">
        <v>43</v>
      </c>
      <c r="B89" s="61" t="s">
        <v>109</v>
      </c>
      <c r="C89" s="34" t="s">
        <v>47</v>
      </c>
      <c r="D89" s="58" t="s">
        <v>68</v>
      </c>
      <c r="E89" s="59">
        <v>1000</v>
      </c>
      <c r="F89" s="9"/>
      <c r="G89" s="60">
        <f>'[1]2005011 PLASTIC BAG 2020'!$L$4</f>
        <v>0.5</v>
      </c>
      <c r="I89" s="52"/>
      <c r="K89" s="49">
        <f t="shared" si="7"/>
        <v>0</v>
      </c>
    </row>
    <row r="90" spans="1:11">
      <c r="A90" s="10"/>
      <c r="B90" s="40"/>
      <c r="C90" s="10"/>
      <c r="D90" s="11"/>
      <c r="E90" s="12"/>
      <c r="G90" s="41"/>
      <c r="I90" s="41"/>
    </row>
    <row r="91" spans="1:11" ht="13.5" thickBot="1">
      <c r="A91" s="10"/>
      <c r="B91" s="40"/>
      <c r="C91" s="10"/>
      <c r="D91" s="11"/>
      <c r="E91" s="12"/>
      <c r="G91" s="41"/>
      <c r="I91" s="41"/>
      <c r="K91" s="46" t="s">
        <v>119</v>
      </c>
    </row>
    <row r="92" spans="1:11" ht="13.5" thickBot="1">
      <c r="A92" s="10"/>
      <c r="B92" s="40"/>
      <c r="C92" s="10"/>
      <c r="D92" s="11"/>
      <c r="E92" s="12"/>
      <c r="G92" s="41"/>
      <c r="I92" s="41"/>
      <c r="K92" s="57">
        <f>SUM(K5:K91)</f>
        <v>0</v>
      </c>
    </row>
    <row r="93" spans="1:11">
      <c r="A93" s="10"/>
      <c r="B93" s="40"/>
      <c r="C93" s="10"/>
      <c r="D93" s="11"/>
      <c r="E93" s="12"/>
      <c r="G93" s="41"/>
      <c r="I93" s="41"/>
    </row>
    <row r="94" spans="1:11">
      <c r="A94" s="2"/>
      <c r="B94" s="2"/>
      <c r="C94" s="2"/>
    </row>
    <row r="95" spans="1:11">
      <c r="A95" s="14" t="s">
        <v>79</v>
      </c>
      <c r="B95" s="14"/>
      <c r="C95" s="10"/>
      <c r="D95" s="11"/>
      <c r="E95" s="12"/>
    </row>
    <row r="96" spans="1:11">
      <c r="A96" s="2"/>
      <c r="B96" s="2"/>
      <c r="C96" s="2"/>
    </row>
    <row r="97" spans="1:3">
      <c r="A97" s="2"/>
      <c r="B97" s="2"/>
      <c r="C97" s="2"/>
    </row>
    <row r="98" spans="1:3">
      <c r="A98" s="2"/>
      <c r="B98" s="2"/>
      <c r="C98" s="2"/>
    </row>
    <row r="99" spans="1:3">
      <c r="A99" s="2"/>
      <c r="B99" s="2"/>
      <c r="C99" s="2"/>
    </row>
    <row r="100" spans="1:3">
      <c r="A100" s="2"/>
      <c r="B100" s="2"/>
      <c r="C100" s="2"/>
    </row>
    <row r="101" spans="1:3">
      <c r="A101" s="2"/>
      <c r="B101" s="2"/>
      <c r="C101" s="2"/>
    </row>
    <row r="102" spans="1:3">
      <c r="A102" s="2"/>
      <c r="B102" s="2"/>
      <c r="C102" s="2"/>
    </row>
    <row r="103" spans="1:3">
      <c r="A103" s="2"/>
      <c r="B103" s="2"/>
      <c r="C103" s="2"/>
    </row>
    <row r="104" spans="1:3">
      <c r="A104" s="2"/>
      <c r="B104" s="2"/>
      <c r="C104" s="2"/>
    </row>
    <row r="105" spans="1:3">
      <c r="A105" s="2"/>
      <c r="B105" s="2"/>
      <c r="C105" s="2"/>
    </row>
    <row r="106" spans="1:3">
      <c r="A106" s="2"/>
      <c r="B106" s="2"/>
      <c r="C106" s="2"/>
    </row>
    <row r="107" spans="1:3">
      <c r="A107" s="2"/>
      <c r="B107" s="2"/>
      <c r="C107" s="2"/>
    </row>
    <row r="108" spans="1:3">
      <c r="A108" s="2"/>
      <c r="B108" s="2"/>
      <c r="C108" s="2"/>
    </row>
    <row r="109" spans="1:3">
      <c r="A109" s="2"/>
      <c r="B109" s="2"/>
      <c r="C109" s="2"/>
    </row>
    <row r="110" spans="1:3">
      <c r="A110" s="2"/>
      <c r="B110" s="2"/>
      <c r="C110" s="2"/>
    </row>
    <row r="111" spans="1:3">
      <c r="A111" s="2"/>
      <c r="B111" s="2"/>
      <c r="C111" s="2"/>
    </row>
  </sheetData>
  <mergeCells count="1">
    <mergeCell ref="G2:H2"/>
  </mergeCells>
  <phoneticPr fontId="18" type="noConversion"/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Pricelist 2025 Q1</vt:lpstr>
      <vt:lpstr>'Pricelist 2025 Q1'!Afdrukbereik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Administratie: 100 - BORN SPORTSCARE BV</dc:title>
  <dc:subject/>
  <dc:creator>Roy Slangen | BORN Superior Sportscare</dc:creator>
  <cp:keywords/>
  <dc:description/>
  <cp:lastModifiedBy>Joost Sabbe</cp:lastModifiedBy>
  <cp:lastPrinted>2020-11-12T14:28:06Z</cp:lastPrinted>
  <dcterms:created xsi:type="dcterms:W3CDTF">2020-11-12T10:32:47Z</dcterms:created>
  <dcterms:modified xsi:type="dcterms:W3CDTF">2025-02-19T15:39:16Z</dcterms:modified>
  <cp:category/>
  <cp:contentStatus/>
</cp:coreProperties>
</file>