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rancis\Desktop\Werkfiles\BORN info kit\"/>
    </mc:Choice>
  </mc:AlternateContent>
  <xr:revisionPtr revIDLastSave="0" documentId="13_ncr:1_{599EB7A3-FF77-4078-A27D-EBF6AB77F173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Pricelist 2021" sheetId="1" r:id="rId1"/>
  </sheets>
  <externalReferences>
    <externalReference r:id="rId2"/>
  </externalReferences>
  <definedNames>
    <definedName name="_xlnm.Print_Area" localSheetId="0">'Pricelist 2021'!$A$1:$M$74</definedName>
  </definedNames>
  <calcPr calcId="191029"/>
</workbook>
</file>

<file path=xl/calcChain.xml><?xml version="1.0" encoding="utf-8"?>
<calcChain xmlns="http://schemas.openxmlformats.org/spreadsheetml/2006/main">
  <c r="K60" i="1" l="1"/>
  <c r="K61" i="1"/>
  <c r="K62" i="1"/>
  <c r="K26" i="1"/>
  <c r="K11" i="1"/>
  <c r="K10" i="1"/>
  <c r="K58" i="1"/>
  <c r="K63" i="1"/>
  <c r="K64" i="1"/>
  <c r="K66" i="1"/>
  <c r="K67" i="1"/>
  <c r="K53" i="1"/>
  <c r="K52" i="1"/>
  <c r="K41" i="1"/>
  <c r="K42" i="1"/>
  <c r="K43" i="1"/>
  <c r="K44" i="1"/>
  <c r="K45" i="1"/>
  <c r="K46" i="1"/>
  <c r="K47" i="1"/>
  <c r="K40" i="1"/>
  <c r="K32" i="1"/>
  <c r="K33" i="1"/>
  <c r="K34" i="1"/>
  <c r="K35" i="1"/>
  <c r="K36" i="1"/>
  <c r="K31" i="1"/>
  <c r="K21" i="1"/>
  <c r="K22" i="1"/>
  <c r="K23" i="1"/>
  <c r="K24" i="1"/>
  <c r="K25" i="1"/>
  <c r="K27" i="1"/>
  <c r="K20" i="1"/>
  <c r="K8" i="1"/>
  <c r="K9" i="1"/>
  <c r="K12" i="1"/>
  <c r="K13" i="1"/>
  <c r="K14" i="1"/>
  <c r="K7" i="1"/>
  <c r="G68" i="1" l="1"/>
  <c r="K68" i="1" s="1"/>
  <c r="G65" i="1"/>
  <c r="K65" i="1" s="1"/>
  <c r="K59" i="1"/>
  <c r="G57" i="1"/>
  <c r="K57" i="1" s="1"/>
  <c r="K48" i="1"/>
  <c r="G16" i="1"/>
  <c r="K16" i="1" s="1"/>
  <c r="G15" i="1"/>
  <c r="K15" i="1" s="1"/>
  <c r="K71" i="1" l="1"/>
</calcChain>
</file>

<file path=xl/sharedStrings.xml><?xml version="1.0" encoding="utf-8"?>
<sst xmlns="http://schemas.openxmlformats.org/spreadsheetml/2006/main" count="242" uniqueCount="168">
  <si>
    <t>2001001</t>
  </si>
  <si>
    <t>DRINK ISOTONIC FRESH CAN</t>
  </si>
  <si>
    <t>2001002</t>
  </si>
  <si>
    <t>ENERGY MULTI CARBO CAN</t>
  </si>
  <si>
    <t>2001003</t>
  </si>
  <si>
    <t>2001006</t>
  </si>
  <si>
    <t>2001008</t>
  </si>
  <si>
    <t>2001010</t>
  </si>
  <si>
    <t>RECOVERY+ CAN</t>
  </si>
  <si>
    <t>2001011</t>
  </si>
  <si>
    <t>ISO PRO APPLE/LEMON CAN</t>
  </si>
  <si>
    <t>2001030</t>
  </si>
  <si>
    <t>2001034</t>
  </si>
  <si>
    <t>SUPER LIQUID GEL APPLE BOX</t>
  </si>
  <si>
    <t>2001036</t>
  </si>
  <si>
    <t>SUPER LIQUID GEL CITRUS FRUITS BOX</t>
  </si>
  <si>
    <t>2001038</t>
  </si>
  <si>
    <t>SUPER LIQUID GEL COOL COFFEE 2:1 + CAFFEINE BOX</t>
  </si>
  <si>
    <t>2001040</t>
  </si>
  <si>
    <t>SUPER LIQUID GEL CHERRY 2:1 + CAFFEINE BOX</t>
  </si>
  <si>
    <t>2001042</t>
  </si>
  <si>
    <t>SUPER LIQUID GEL MINT/LIME 2:1 BOX</t>
  </si>
  <si>
    <t>2001050</t>
  </si>
  <si>
    <t>MAGNESIUM LIQUID BOX</t>
  </si>
  <si>
    <t>2001094</t>
  </si>
  <si>
    <t>XTRA BAR FRESH LEMON&amp;LIME BOX</t>
  </si>
  <si>
    <t>2001201</t>
  </si>
  <si>
    <t>XTRA BAR BANANA BOX</t>
  </si>
  <si>
    <t>2001207</t>
  </si>
  <si>
    <t>XTRA BAR ORANGE DARK CHOCOLATE NIBS BOX</t>
  </si>
  <si>
    <t>2002001</t>
  </si>
  <si>
    <t>WARM UP</t>
  </si>
  <si>
    <t>2002002</t>
  </si>
  <si>
    <t>PROTECT EXTRA</t>
  </si>
  <si>
    <t>2002003</t>
  </si>
  <si>
    <t>PROTECT OIL</t>
  </si>
  <si>
    <t>2002004</t>
  </si>
  <si>
    <t>RECOVERY RELAX</t>
  </si>
  <si>
    <t>2002005</t>
  </si>
  <si>
    <t>NO FRICTION CREAM</t>
  </si>
  <si>
    <t>2002030</t>
  </si>
  <si>
    <t>WASH LOTION</t>
  </si>
  <si>
    <t>2002031</t>
  </si>
  <si>
    <t>MASSAGE OIL</t>
  </si>
  <si>
    <t>2002032</t>
  </si>
  <si>
    <t>START UP</t>
  </si>
  <si>
    <t>2002034</t>
  </si>
  <si>
    <t>AWAKE SHOWER</t>
  </si>
  <si>
    <t>2003002</t>
  </si>
  <si>
    <t>BORN BLOCK</t>
  </si>
  <si>
    <t>2003003</t>
  </si>
  <si>
    <t>CREATINE SPRINT POWER</t>
  </si>
  <si>
    <t>2003004</t>
  </si>
  <si>
    <t>2003007</t>
  </si>
  <si>
    <t>2004002</t>
  </si>
  <si>
    <t>SUPER LIQUID GEL MINT/LIME SAMPLE</t>
  </si>
  <si>
    <t>2005003</t>
  </si>
  <si>
    <t>2005004</t>
  </si>
  <si>
    <t>2005008</t>
  </si>
  <si>
    <t>2005010</t>
  </si>
  <si>
    <t>2005011</t>
  </si>
  <si>
    <t>ART.CODE</t>
  </si>
  <si>
    <t>PRODUCT</t>
  </si>
  <si>
    <t>BORN MUSETTE</t>
  </si>
  <si>
    <t>PLASTIC BAGS</t>
  </si>
  <si>
    <t xml:space="preserve">ISO PRO+ CAN </t>
  </si>
  <si>
    <t>CONTENT</t>
  </si>
  <si>
    <t>MOQ</t>
  </si>
  <si>
    <t>400 g</t>
  </si>
  <si>
    <t>540 g</t>
  </si>
  <si>
    <t>410 g</t>
  </si>
  <si>
    <t>450 g</t>
  </si>
  <si>
    <t>12x40 g</t>
  </si>
  <si>
    <t>12x55 ml</t>
  </si>
  <si>
    <t>20x25 ml</t>
  </si>
  <si>
    <t>15x50 g</t>
  </si>
  <si>
    <t>150 ml</t>
  </si>
  <si>
    <t>200 ml</t>
  </si>
  <si>
    <t>8x20 tabs</t>
  </si>
  <si>
    <t>WATTS &amp; MINERALS LEMON BOX</t>
  </si>
  <si>
    <t>WATTS &amp; MINERALS ORANGE BOX</t>
  </si>
  <si>
    <t>ISO PRO RED FRUIT/POMEGRANATE CAN</t>
  </si>
  <si>
    <t xml:space="preserve">OTHER </t>
  </si>
  <si>
    <t>BOTTLES &amp; SAMPLES</t>
  </si>
  <si>
    <t>16x4 g</t>
  </si>
  <si>
    <t>300 g</t>
  </si>
  <si>
    <t>ENERGY SUPER GEL BANANA BOX</t>
  </si>
  <si>
    <t>-</t>
  </si>
  <si>
    <t>8 g</t>
  </si>
  <si>
    <t>500 ml</t>
  </si>
  <si>
    <t>750 ml</t>
  </si>
  <si>
    <t>GROSS PRICE</t>
  </si>
  <si>
    <t xml:space="preserve">5 g </t>
  </si>
  <si>
    <t>20 ml</t>
  </si>
  <si>
    <t xml:space="preserve">BIDON LARGE BIO BLACK </t>
  </si>
  <si>
    <t xml:space="preserve">BIDON SMALL BIO BLACK </t>
  </si>
  <si>
    <t>BIDON LARGE BIO WHITE</t>
  </si>
  <si>
    <t xml:space="preserve">BIDON SMALL BIO WHITE </t>
  </si>
  <si>
    <t>(=SRP, inc. VAT)</t>
  </si>
  <si>
    <t>PS: promotional products available on request and in cooperation.</t>
  </si>
  <si>
    <t>*price changes with reservation</t>
  </si>
  <si>
    <t>WATTS &amp; MINERALS LEMON SACHET</t>
  </si>
  <si>
    <t>AWAKE SACHET</t>
  </si>
  <si>
    <t xml:space="preserve">EAN CODE </t>
  </si>
  <si>
    <t>DISPLAY</t>
  </si>
  <si>
    <t>8716178010018</t>
  </si>
  <si>
    <t>8716178010025</t>
  </si>
  <si>
    <t>8716178010033</t>
  </si>
  <si>
    <t>8716178010063</t>
  </si>
  <si>
    <t>8716178010087</t>
  </si>
  <si>
    <t>8716178010100</t>
  </si>
  <si>
    <t>8716178010117</t>
  </si>
  <si>
    <t>8716178030047</t>
  </si>
  <si>
    <t>8716178030061</t>
  </si>
  <si>
    <t>8716178010308</t>
  </si>
  <si>
    <t>8716178010346</t>
  </si>
  <si>
    <t>8716178010360</t>
  </si>
  <si>
    <t>8716178010384</t>
  </si>
  <si>
    <t>8716178010407</t>
  </si>
  <si>
    <t>8716178010421</t>
  </si>
  <si>
    <t>8716178010506</t>
  </si>
  <si>
    <t>8716178010940</t>
  </si>
  <si>
    <t>8716178020017</t>
  </si>
  <si>
    <t>8716178020024</t>
  </si>
  <si>
    <t>8716178020031</t>
  </si>
  <si>
    <t>8716178020048</t>
  </si>
  <si>
    <t>8716178020055</t>
  </si>
  <si>
    <t>8716178020307</t>
  </si>
  <si>
    <t>8716178020314</t>
  </si>
  <si>
    <t>8716178020321</t>
  </si>
  <si>
    <t>8716178020345</t>
  </si>
  <si>
    <t>8716178030023</t>
  </si>
  <si>
    <t>8716178030030</t>
  </si>
  <si>
    <t>8716178040084</t>
  </si>
  <si>
    <t>n/a</t>
  </si>
  <si>
    <t>8716178040077</t>
  </si>
  <si>
    <t>2001203</t>
  </si>
  <si>
    <t>8716178012036</t>
  </si>
  <si>
    <t xml:space="preserve">FLAPJACK OATMEAL BAR VANILLA BOX </t>
  </si>
  <si>
    <t xml:space="preserve">GUMMY BAR BOX </t>
  </si>
  <si>
    <t>3x30 g</t>
  </si>
  <si>
    <t xml:space="preserve">8716178010605 </t>
  </si>
  <si>
    <t>BODY CARE</t>
  </si>
  <si>
    <t>SPORtS DRINKS</t>
  </si>
  <si>
    <t>451 g</t>
  </si>
  <si>
    <t>RECOVERY SUPPLE VANILLA SHAKE CAN</t>
  </si>
  <si>
    <t>2001015</t>
  </si>
  <si>
    <t>8716178010155</t>
  </si>
  <si>
    <t xml:space="preserve">ENERGY GELS </t>
  </si>
  <si>
    <t>BARS</t>
  </si>
  <si>
    <t>QTY</t>
  </si>
  <si>
    <t>Order Total</t>
  </si>
  <si>
    <t>DISCOUNT</t>
  </si>
  <si>
    <t xml:space="preserve">RECOVERY SUPPLE RED FRUIT - LEMON SHAKE CAN </t>
  </si>
  <si>
    <t xml:space="preserve">FLAPJACK OATMEAL BAR APPLE CRUMBLE  BOX </t>
  </si>
  <si>
    <t>GROSS PRICE 2023</t>
  </si>
  <si>
    <t>VALID FROM 01-01-2023*</t>
  </si>
  <si>
    <t>ORDER FORM 2023 #V1</t>
  </si>
  <si>
    <t>8716178010445</t>
  </si>
  <si>
    <t>12x55ml</t>
  </si>
  <si>
    <r>
      <t xml:space="preserve">SUPER LIQUID GEL FOREST FRUITS BOX  - </t>
    </r>
    <r>
      <rPr>
        <b/>
        <sz val="10"/>
        <color rgb="FFFF0000"/>
        <rFont val="Futura BdCn BT"/>
      </rPr>
      <t>NEW available from January 2023</t>
    </r>
  </si>
  <si>
    <t>8716178040107</t>
  </si>
  <si>
    <t>SUPER LIQUID GEL FOREST FRUITS SAMPLE</t>
  </si>
  <si>
    <t>8716178040121</t>
  </si>
  <si>
    <t>85x55ml</t>
  </si>
  <si>
    <t>8716178040114</t>
  </si>
  <si>
    <r>
      <t xml:space="preserve">PROMO BOX SUPER LIQUID GEL CHERRY  - </t>
    </r>
    <r>
      <rPr>
        <b/>
        <sz val="10"/>
        <color rgb="FFFF0000"/>
        <rFont val="Futura BdCn BT"/>
      </rPr>
      <t>NEW</t>
    </r>
  </si>
  <si>
    <r>
      <t xml:space="preserve">PROMO BOX SUPER LIQUID GEL APPLE - </t>
    </r>
    <r>
      <rPr>
        <b/>
        <sz val="10"/>
        <color rgb="FFFF0000"/>
        <rFont val="Futura BdCn BT"/>
      </rPr>
      <t>NEW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</si>
</sst>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</numFmts>
  <fonts count="25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rgb="FFFF0000"/>
      <name val="Ocean Rush"/>
    </font>
    <font>
      <b/>
      <sz val="10"/>
      <color theme="1"/>
      <name val="Futura BdCn BT"/>
      <family val="2"/>
    </font>
    <font>
      <sz val="10"/>
      <color theme="1"/>
      <name val="Futura BdCn BT"/>
      <family val="2"/>
    </font>
    <font>
      <i/>
      <sz val="10"/>
      <color theme="1"/>
      <name val="Futura BdCn BT"/>
      <family val="2"/>
    </font>
    <font>
      <sz val="18"/>
      <color theme="0"/>
      <name val="Ocean Rush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Futura BdCn BT"/>
      <family val="2"/>
    </font>
    <font>
      <b/>
      <sz val="8"/>
      <color theme="0"/>
      <name val="Futura BdCn BT"/>
      <family val="2"/>
    </font>
    <font>
      <sz val="18"/>
      <color theme="1"/>
      <name val="Futura BdCn BT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3ACECE"/>
      <name val="Arial"/>
      <family val="2"/>
    </font>
    <font>
      <sz val="8"/>
      <name val="Arial"/>
      <family val="2"/>
    </font>
    <font>
      <sz val="10"/>
      <color theme="0"/>
      <name val="Futura BdCn BT"/>
    </font>
    <font>
      <sz val="10"/>
      <color theme="1"/>
      <name val="Futura BdCn BT"/>
    </font>
    <font>
      <b/>
      <sz val="10"/>
      <color rgb="FFFF0000"/>
      <name val="Futura BdCn BT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</cellStyleXfs>
  <cellXfs count="77">
    <xf numFmtId="0" fontId="0" fillId="0" borderId="0" xfId="0" applyAlignment="1">
      <alignment vertical="center"/>
    </xf>
    <xf numFmtId="0" fontId="1" fillId="0" borderId="0" xfId="7" applyFont="1" applyAlignment="1">
      <alignment vertical="center"/>
    </xf>
    <xf numFmtId="0" fontId="0" fillId="0" borderId="0" xfId="7" quotePrefix="1" applyFont="1" applyAlignment="1">
      <alignment horizontal="left" vertical="center"/>
    </xf>
    <xf numFmtId="0" fontId="2" fillId="0" borderId="0" xfId="7" quotePrefix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7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7" quotePrefix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7" applyFont="1" applyAlignment="1">
      <alignment vertical="center"/>
    </xf>
    <xf numFmtId="0" fontId="7" fillId="0" borderId="0" xfId="7" quotePrefix="1" applyFont="1" applyAlignment="1">
      <alignment horizontal="left" vertical="center"/>
    </xf>
    <xf numFmtId="44" fontId="5" fillId="0" borderId="0" xfId="1" applyFont="1" applyBorder="1" applyAlignment="1">
      <alignment vertical="center"/>
    </xf>
    <xf numFmtId="0" fontId="8" fillId="2" borderId="1" xfId="7" applyFont="1" applyFill="1" applyBorder="1" applyAlignment="1">
      <alignment vertical="center"/>
    </xf>
    <xf numFmtId="0" fontId="10" fillId="2" borderId="1" xfId="7" quotePrefix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44" fontId="11" fillId="2" borderId="1" xfId="1" applyFont="1" applyFill="1" applyBorder="1" applyAlignment="1">
      <alignment vertical="center"/>
    </xf>
    <xf numFmtId="0" fontId="11" fillId="2" borderId="1" xfId="7" applyFont="1" applyFill="1" applyBorder="1" applyAlignment="1">
      <alignment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44" fontId="12" fillId="2" borderId="1" xfId="1" applyFont="1" applyFill="1" applyBorder="1" applyAlignment="1">
      <alignment vertical="center"/>
    </xf>
    <xf numFmtId="0" fontId="6" fillId="0" borderId="1" xfId="7" quotePrefix="1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0" fontId="9" fillId="2" borderId="1" xfId="7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4" fontId="11" fillId="2" borderId="3" xfId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2" xfId="7" quotePrefix="1" applyFont="1" applyBorder="1" applyAlignment="1">
      <alignment horizontal="left" vertical="center"/>
    </xf>
    <xf numFmtId="0" fontId="6" fillId="0" borderId="5" xfId="7" quotePrefix="1" applyFont="1" applyBorder="1" applyAlignment="1">
      <alignment horizontal="left" vertical="center"/>
    </xf>
    <xf numFmtId="49" fontId="14" fillId="0" borderId="4" xfId="8" applyNumberFormat="1" applyFont="1" applyBorder="1"/>
    <xf numFmtId="49" fontId="15" fillId="0" borderId="4" xfId="8" applyNumberFormat="1" applyFont="1" applyBorder="1"/>
    <xf numFmtId="0" fontId="15" fillId="0" borderId="4" xfId="8" quotePrefix="1" applyFont="1" applyBorder="1"/>
    <xf numFmtId="0" fontId="16" fillId="2" borderId="1" xfId="7" applyFont="1" applyFill="1" applyBorder="1" applyAlignment="1">
      <alignment horizontal="left" vertical="center"/>
    </xf>
    <xf numFmtId="0" fontId="17" fillId="0" borderId="0" xfId="7" applyFont="1" applyAlignment="1">
      <alignment vertical="center"/>
    </xf>
    <xf numFmtId="0" fontId="16" fillId="2" borderId="3" xfId="7" applyFont="1" applyFill="1" applyBorder="1" applyAlignment="1">
      <alignment horizontal="left" vertical="center"/>
    </xf>
    <xf numFmtId="49" fontId="15" fillId="0" borderId="4" xfId="10" applyNumberFormat="1" applyFont="1" applyBorder="1" applyAlignment="1">
      <alignment horizontal="left" vertical="center"/>
    </xf>
    <xf numFmtId="0" fontId="18" fillId="0" borderId="1" xfId="7" quotePrefix="1" applyFont="1" applyBorder="1" applyAlignment="1">
      <alignment horizontal="left" vertical="center"/>
    </xf>
    <xf numFmtId="0" fontId="18" fillId="0" borderId="3" xfId="7" quotePrefix="1" applyFont="1" applyBorder="1" applyAlignment="1">
      <alignment horizontal="left" vertical="center"/>
    </xf>
    <xf numFmtId="0" fontId="18" fillId="0" borderId="6" xfId="7" quotePrefix="1" applyFont="1" applyBorder="1" applyAlignment="1">
      <alignment horizontal="left" vertical="center"/>
    </xf>
    <xf numFmtId="1" fontId="19" fillId="0" borderId="4" xfId="9" applyNumberFormat="1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49" fontId="15" fillId="0" borderId="0" xfId="8" applyNumberFormat="1" applyFont="1"/>
    <xf numFmtId="44" fontId="6" fillId="0" borderId="0" xfId="1" applyFont="1" applyBorder="1" applyAlignment="1">
      <alignment vertical="center"/>
    </xf>
    <xf numFmtId="44" fontId="11" fillId="2" borderId="1" xfId="1" applyFont="1" applyFill="1" applyBorder="1" applyAlignment="1">
      <alignment horizontal="center" vertical="center"/>
    </xf>
    <xf numFmtId="44" fontId="12" fillId="2" borderId="1" xfId="1" applyFont="1" applyFill="1" applyBorder="1" applyAlignment="1">
      <alignment horizontal="center" vertical="center"/>
    </xf>
    <xf numFmtId="44" fontId="11" fillId="2" borderId="4" xfId="1" applyFont="1" applyFill="1" applyBorder="1" applyAlignment="1">
      <alignment vertical="center"/>
    </xf>
    <xf numFmtId="44" fontId="12" fillId="2" borderId="4" xfId="1" applyFont="1" applyFill="1" applyBorder="1" applyAlignment="1">
      <alignment vertical="center"/>
    </xf>
    <xf numFmtId="44" fontId="22" fillId="2" borderId="3" xfId="1" applyFont="1" applyFill="1" applyBorder="1" applyAlignment="1">
      <alignment horizontal="center" vertical="center"/>
    </xf>
    <xf numFmtId="44" fontId="23" fillId="0" borderId="1" xfId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4" fontId="0" fillId="0" borderId="0" xfId="1" applyFont="1" applyBorder="1" applyAlignment="1">
      <alignment vertical="center"/>
    </xf>
    <xf numFmtId="44" fontId="0" fillId="0" borderId="4" xfId="1" applyFont="1" applyBorder="1" applyAlignment="1">
      <alignment vertical="center"/>
    </xf>
    <xf numFmtId="44" fontId="0" fillId="3" borderId="7" xfId="1" applyFont="1" applyFill="1" applyBorder="1" applyAlignment="1">
      <alignment vertical="center"/>
    </xf>
    <xf numFmtId="1" fontId="11" fillId="2" borderId="1" xfId="1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49" fontId="15" fillId="0" borderId="4" xfId="8" quotePrefix="1" applyNumberFormat="1" applyFont="1" applyBorder="1"/>
    <xf numFmtId="0" fontId="6" fillId="0" borderId="8" xfId="7" quotePrefix="1" applyFont="1" applyBorder="1" applyAlignment="1">
      <alignment horizontal="left" vertical="center"/>
    </xf>
    <xf numFmtId="0" fontId="6" fillId="0" borderId="9" xfId="7" quotePrefix="1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7" quotePrefix="1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1">
    <cellStyle name="Comma" xfId="5" xr:uid="{00000000-0005-0000-0000-000000000000}"/>
    <cellStyle name="Comma [0]" xfId="6" xr:uid="{00000000-0005-0000-0000-000001000000}"/>
    <cellStyle name="Currency" xfId="3" xr:uid="{00000000-0005-0000-0000-000002000000}"/>
    <cellStyle name="Currency [0]" xfId="4" xr:uid="{00000000-0005-0000-0000-000003000000}"/>
    <cellStyle name="Komma" xfId="9" builtinId="3"/>
    <cellStyle name="Normal" xfId="7" xr:uid="{00000000-0005-0000-0000-000005000000}"/>
    <cellStyle name="Percent" xfId="2" xr:uid="{00000000-0005-0000-0000-000006000000}"/>
    <cellStyle name="Standaard" xfId="0" builtinId="0"/>
    <cellStyle name="Standaard 2" xfId="8" xr:uid="{00000000-0005-0000-0000-000008000000}"/>
    <cellStyle name="Standaard 2 2" xfId="10" xr:uid="{00000000-0005-0000-0000-000009000000}"/>
    <cellStyle name="Valuta" xfId="1" builtinId="4"/>
  </cellStyles>
  <dxfs count="0"/>
  <tableStyles count="0" defaultTableStyle="TableStyleMedium2" defaultPivotStyle="PivotStyleLight16"/>
  <colors>
    <mruColors>
      <color rgb="FF3A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592666</xdr:colOff>
      <xdr:row>0</xdr:row>
      <xdr:rowOff>81992</xdr:rowOff>
    </xdr:from>
    <xdr:to>
      <xdr:col>12</xdr:col>
      <xdr:colOff>374572</xdr:colOff>
      <xdr:row>5</xdr:row>
      <xdr:rowOff>130648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2166" y="81992"/>
          <a:ext cx="1221239" cy="1117573"/>
        </a:xfrm>
        <a:prstGeom prst="rect">
          <a:avLst/>
        </a:prstGeom>
      </xdr:spPr>
    </xdr:pic>
    <xdr:clientData/>
  </xdr:twoCellAnchor>
  <xdr:twoCellAnchor editAs="oneCell">
    <xdr:from>
      <xdr:col>11</xdr:col>
      <xdr:colOff>204108</xdr:colOff>
      <xdr:row>52</xdr:row>
      <xdr:rowOff>85744</xdr:rowOff>
    </xdr:from>
    <xdr:to>
      <xdr:col>12</xdr:col>
      <xdr:colOff>604429</xdr:colOff>
      <xdr:row>68</xdr:row>
      <xdr:rowOff>86861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56" r="34219" b="17220"/>
        <a:stretch/>
      </xdr:blipFill>
      <xdr:spPr>
        <a:xfrm>
          <a:off x="11742965" y="10086994"/>
          <a:ext cx="1006928" cy="311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BORN\BASIS%20BEHEERS%20DOCUMENTEN\Calculaties%20+%20prijzen%202021\Calculaties%20Born%202021,%20DEFV121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JSLIJST 2021"/>
      <sheetName val="... VEGAN SPORT GUMMI AURORA"/>
      <sheetName val="... PROTEIN COOKIE WHITE AURORA"/>
      <sheetName val="2001205 XB LEMON-LIME AURORA"/>
      <sheetName val="2001203 FJ OATMEAL VANIL AURORA"/>
      <sheetName val="2001201 XB BANANA AURORA 2021"/>
      <sheetName val="2001207 XB ORANG DC AURORA 2021"/>
      <sheetName val="2001001 DRINK CAN 2021"/>
      <sheetName val="2001002 ENERGY CAN 2021"/>
      <sheetName val="2001003 ISO PRO+ CAN 3G 2021"/>
      <sheetName val="2001006 RECOVERY CAN 2021"/>
      <sheetName val="2001008 ISO PRO RF CAN 2021"/>
      <sheetName val="2001010 RECOVERY+ CAN 2021"/>
      <sheetName val="2001011 ISO PRO APPLE CAN 2021"/>
      <sheetName val="2001020 BITESIZE CRUNCH 18,95"/>
      <sheetName val="2001022 BITESIZE CHOCO 2021"/>
      <sheetName val="2001028 RECOVERY BAR 32,95"/>
      <sheetName val="2001070 XTRABAR CARAMEL 32,95"/>
      <sheetName val="2001084 FLAPJACK BAR (OUD) 2021"/>
      <sheetName val="2001088 CRANBERRYCOCOS (OUD)"/>
      <sheetName val="2001094 LEMON-LIME (OUD) 2021"/>
      <sheetName val="FINAL 19,50"/>
      <sheetName val="2001030 SUPERGEL BOX 2021"/>
      <sheetName val="2001034 SLG APPLE 2021"/>
      <sheetName val="2001036 SLG CITRUS 2021"/>
      <sheetName val="2001038 SLG COFFEE 2021"/>
      <sheetName val="2001040 SLG CHERRY CAFFEIN 2021"/>
      <sheetName val="2001042 SLG MINTLIME 2021"/>
      <sheetName val="2002001 WARM UP 2021"/>
      <sheetName val="2002002 PROTECT EXTRA 2021"/>
      <sheetName val="2002003 PROTECT OIL 2021"/>
      <sheetName val="2002004 RECOVERY RELAX 2021"/>
      <sheetName val="2002005 NO FRICTION CREAM 2021"/>
      <sheetName val="2002020 CYCLIST POWDER (OUD)"/>
      <sheetName val="2002030 WASH LOTION 2021"/>
      <sheetName val="2002031 MASSAGE OIL 2021"/>
      <sheetName val="2002032 START UP 2021"/>
      <sheetName val="2002034 AWAKE 2021"/>
      <sheetName val="2003002 BORN BLOCK 2021"/>
      <sheetName val="2001050 MAGNESIUM LIQUID 2021"/>
      <sheetName val="2003003 CREATINE 2021"/>
      <sheetName val="2003004 W&amp;M ORANGE 2021 L.O.Q."/>
      <sheetName val="2003007 W&amp;M LEMON 2021 L.O.Q."/>
      <sheetName val="2003022 CAFFEIN LIQUID (OUD)"/>
      <sheetName val="2003053 MULTI VISION (OUD) 2021"/>
      <sheetName val="PRIJSLIJST GOEDGEKEURD"/>
      <sheetName val="Totaal bruto prijzen 2019"/>
      <sheetName val="2001001 DRINK CAN"/>
      <sheetName val="2001002 ENERGY CAN"/>
      <sheetName val="2001006 RECOVERY CAN"/>
      <sheetName val="2001007 ISO PRO APPLE+LEMON TUB"/>
      <sheetName val="2001008 ISO PRO RED FRUIT CAN"/>
      <sheetName val="2001010 RECOVERY+ CAN"/>
      <sheetName val="2001011 ISO PRO APPLE+LEMON CAN"/>
      <sheetName val="2001013 ISO PRO+ SE"/>
      <sheetName val="2001013 ISO PRO+ SE half"/>
      <sheetName val="2001013 ISO PRO+ SE HALVE 2019"/>
      <sheetName val="2001017 ISO PRO RF SACHET"/>
      <sheetName val="2001017 ISO PRO RF SACHET 2019"/>
      <sheetName val="2001020 BITESIZE CRUNCH"/>
      <sheetName val="2001020 BITESIZE CRUNCH OUD19"/>
      <sheetName val="2001022 BITESIZE CHOCO"/>
      <sheetName val="2001022 BITESIZE CHOCO 2019"/>
      <sheetName val="2001024 XTRA BAR BANANA"/>
      <sheetName val="2001024 XTRA BAR BANANA 2019"/>
      <sheetName val="2001028 RECOVERY BAR"/>
      <sheetName val="2001028 RECOVERY BAR 2019"/>
      <sheetName val="2001070 XTRA BAR CARAMEL"/>
      <sheetName val="2001070 XTRA BAR CARAMEL 2019"/>
      <sheetName val="2001084 FLAPJACK BAR"/>
      <sheetName val="2001084 FLAPJACK BAR 2019"/>
      <sheetName val="2001088 CRANBERRY COCOS"/>
      <sheetName val="2001088 CRANBERRY COCOS 2019"/>
      <sheetName val="XXXXXXX PROTEIN BAR"/>
      <sheetName val="2001030 SUPERGEL BOX"/>
      <sheetName val="2001050 MAGNESIUM LIQUID BOX "/>
      <sheetName val="2002001 WARM UP"/>
      <sheetName val="2001050 MAGNESIUM LIQUID 2019"/>
      <sheetName val="2002002 PROTECT EXTRA"/>
      <sheetName val="2002003 PROTECT OIL"/>
      <sheetName val="2002004 RECOVERY RELAX"/>
      <sheetName val="2002003 PROTECT OIL 2019"/>
      <sheetName val="2002004 RECOVERY RELAX 2019"/>
      <sheetName val="2002005 NO FRICTION CREAM"/>
      <sheetName val="2002005 NO FRICTION CREAM 2019"/>
      <sheetName val="2002020 CYCLIST POWDER"/>
      <sheetName val="2002030 WASH LOTION"/>
      <sheetName val="2002020 CYCLIST POWDER 2019"/>
      <sheetName val="2002030 WASH LOTION 2019"/>
      <sheetName val="2002031 MASSAGE OIL"/>
      <sheetName val="2002031 MASSAGE OIL 2019"/>
      <sheetName val="2002032 START UP"/>
      <sheetName val="2002032 START UP 2019"/>
      <sheetName val="2002034 AWAKE"/>
      <sheetName val="2002034 AWAKE 2019"/>
      <sheetName val="2003002 BORN BLOCK"/>
      <sheetName val="2003002 BORN BLOCK 2019"/>
      <sheetName val="2003003 CREATINE"/>
      <sheetName val="2003003 CREATINE 2019"/>
      <sheetName val="2003004 WATTS &amp; MINERALS ORANGE"/>
      <sheetName val="2003004 W&amp;M ORANGE 2019 LOW Qty"/>
      <sheetName val="2003004 W&amp;M ORANGE 2019"/>
      <sheetName val="2003007 WATTS &amp; MINERALS LEMON"/>
      <sheetName val="2003007 W&amp;M LEMON 2019 LOW Qty"/>
      <sheetName val="2003007 W&amp;M LEMON 2019"/>
      <sheetName val="2004002 AWAKE SAMPLE 2021"/>
      <sheetName val="2004007 SAMPLE W&amp;M 2021"/>
      <sheetName val="2003022 CAFFEIN LIQUID 2019"/>
      <sheetName val="2004009 SMPLE SLG MINTLIME 2021"/>
      <sheetName val="2005003 BIDON SMALL 2021"/>
      <sheetName val="2005004 BIDON LARGE BIO 2021"/>
      <sheetName val="2005008 BIDON SMALL BLACK 2021"/>
      <sheetName val="2003050 BETA ALANINE"/>
      <sheetName val="2003051 HMB"/>
      <sheetName val="2003052 VITAMINE D3"/>
      <sheetName val="2003053 MULTI VISION 2019"/>
      <sheetName val="2005017 MAGNETIC LABEL 2019"/>
      <sheetName val="2005010 MUSETTE 2021"/>
      <sheetName val="2005011 PLASTIC BAG 2020"/>
      <sheetName val="2005014 BORN CUP BOX 2020"/>
      <sheetName val="2005018 BORN SHOT CUP BOX"/>
      <sheetName val="2005020 CATALOGUE"/>
      <sheetName val="2005060 EVENT DISPENSER 2020"/>
      <sheetName val="2005063 PILLOW BOX 2020"/>
      <sheetName val="2005050 POPUP TENT"/>
      <sheetName val="2005051 BEACHFLAG"/>
      <sheetName val="2005052 EVENT BANNER 215x73"/>
      <sheetName val="2005053 EVENTBANNER 1000x73"/>
      <sheetName val="2005054 ROLL-UP BANNER"/>
      <sheetName val="2005061 EVENT BANNER 5000x73"/>
      <sheetName val="2005062 AFZETLINT"/>
      <sheetName val="2003... W&amp;M SACHET BOX (2)"/>
      <sheetName val="2003... EVENT DISPENSER"/>
    </sheetNames>
    <sheetDataSet>
      <sheetData sheetId="0"/>
      <sheetData sheetId="1"/>
      <sheetData sheetId="2"/>
      <sheetData sheetId="3"/>
      <sheetData sheetId="4"/>
      <sheetData sheetId="5">
        <row r="4">
          <cell r="L4">
            <v>33.75</v>
          </cell>
        </row>
      </sheetData>
      <sheetData sheetId="6">
        <row r="4">
          <cell r="L4">
            <v>33.75</v>
          </cell>
        </row>
      </sheetData>
      <sheetData sheetId="7">
        <row r="4">
          <cell r="L4">
            <v>11.5</v>
          </cell>
        </row>
      </sheetData>
      <sheetData sheetId="8">
        <row r="4">
          <cell r="L4">
            <v>12.95</v>
          </cell>
        </row>
      </sheetData>
      <sheetData sheetId="9">
        <row r="4">
          <cell r="L4">
            <v>17.95</v>
          </cell>
        </row>
      </sheetData>
      <sheetData sheetId="10">
        <row r="4">
          <cell r="L4">
            <v>21.5</v>
          </cell>
        </row>
      </sheetData>
      <sheetData sheetId="11">
        <row r="4">
          <cell r="L4">
            <v>13.5</v>
          </cell>
        </row>
      </sheetData>
      <sheetData sheetId="12">
        <row r="4">
          <cell r="L4">
            <v>32.950000000000003</v>
          </cell>
        </row>
      </sheetData>
      <sheetData sheetId="13">
        <row r="4">
          <cell r="L4">
            <v>13.5</v>
          </cell>
        </row>
      </sheetData>
      <sheetData sheetId="14">
        <row r="4">
          <cell r="L4">
            <v>18.95</v>
          </cell>
        </row>
      </sheetData>
      <sheetData sheetId="15">
        <row r="4">
          <cell r="L4">
            <v>19.95</v>
          </cell>
        </row>
      </sheetData>
      <sheetData sheetId="16">
        <row r="4">
          <cell r="L4">
            <v>32.950000000000003</v>
          </cell>
        </row>
      </sheetData>
      <sheetData sheetId="17">
        <row r="4">
          <cell r="L4">
            <v>32.950000000000003</v>
          </cell>
        </row>
      </sheetData>
      <sheetData sheetId="18">
        <row r="4">
          <cell r="L4">
            <v>33.75</v>
          </cell>
        </row>
      </sheetData>
      <sheetData sheetId="19">
        <row r="4">
          <cell r="L4">
            <v>32.950000000000003</v>
          </cell>
        </row>
      </sheetData>
      <sheetData sheetId="20">
        <row r="4">
          <cell r="L4">
            <v>33.75</v>
          </cell>
        </row>
      </sheetData>
      <sheetData sheetId="21">
        <row r="4">
          <cell r="L4">
            <v>19.5</v>
          </cell>
        </row>
      </sheetData>
      <sheetData sheetId="22">
        <row r="4">
          <cell r="L4">
            <v>19.95</v>
          </cell>
        </row>
      </sheetData>
      <sheetData sheetId="23">
        <row r="4">
          <cell r="L4">
            <v>26.95</v>
          </cell>
        </row>
      </sheetData>
      <sheetData sheetId="24">
        <row r="4">
          <cell r="L4">
            <v>26.95</v>
          </cell>
        </row>
      </sheetData>
      <sheetData sheetId="25">
        <row r="4">
          <cell r="L4">
            <v>26.95</v>
          </cell>
        </row>
      </sheetData>
      <sheetData sheetId="26">
        <row r="4">
          <cell r="L4">
            <v>26.95</v>
          </cell>
        </row>
      </sheetData>
      <sheetData sheetId="27">
        <row r="4">
          <cell r="L4">
            <v>26.95</v>
          </cell>
        </row>
      </sheetData>
      <sheetData sheetId="28">
        <row r="4">
          <cell r="L4">
            <v>12.5</v>
          </cell>
        </row>
      </sheetData>
      <sheetData sheetId="29">
        <row r="4">
          <cell r="L4">
            <v>12.5</v>
          </cell>
        </row>
      </sheetData>
      <sheetData sheetId="30">
        <row r="4">
          <cell r="L4">
            <v>12.5</v>
          </cell>
        </row>
      </sheetData>
      <sheetData sheetId="31">
        <row r="4">
          <cell r="L4">
            <v>12.5</v>
          </cell>
        </row>
      </sheetData>
      <sheetData sheetId="32">
        <row r="4">
          <cell r="L4">
            <v>12.5</v>
          </cell>
        </row>
      </sheetData>
      <sheetData sheetId="33"/>
      <sheetData sheetId="34">
        <row r="4">
          <cell r="L4">
            <v>6.5</v>
          </cell>
        </row>
      </sheetData>
      <sheetData sheetId="35">
        <row r="4">
          <cell r="L4">
            <v>12.5</v>
          </cell>
        </row>
      </sheetData>
      <sheetData sheetId="36">
        <row r="4">
          <cell r="L4">
            <v>13.5</v>
          </cell>
        </row>
      </sheetData>
      <sheetData sheetId="37">
        <row r="4">
          <cell r="L4">
            <v>5.95</v>
          </cell>
        </row>
      </sheetData>
      <sheetData sheetId="38">
        <row r="4">
          <cell r="L4">
            <v>5.95</v>
          </cell>
        </row>
      </sheetData>
      <sheetData sheetId="39">
        <row r="4">
          <cell r="L4">
            <v>33.75</v>
          </cell>
        </row>
      </sheetData>
      <sheetData sheetId="40">
        <row r="4">
          <cell r="L4">
            <v>18.5</v>
          </cell>
        </row>
      </sheetData>
      <sheetData sheetId="41">
        <row r="4">
          <cell r="L4">
            <v>89.95</v>
          </cell>
        </row>
      </sheetData>
      <sheetData sheetId="42">
        <row r="4">
          <cell r="L4">
            <v>89.95</v>
          </cell>
        </row>
      </sheetData>
      <sheetData sheetId="43"/>
      <sheetData sheetId="44">
        <row r="4">
          <cell r="L4">
            <v>34.950000000000003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>
        <row r="7">
          <cell r="L7">
            <v>0.5</v>
          </cell>
        </row>
      </sheetData>
      <sheetData sheetId="106">
        <row r="7">
          <cell r="L7">
            <v>0.7</v>
          </cell>
        </row>
      </sheetData>
      <sheetData sheetId="107"/>
      <sheetData sheetId="108">
        <row r="7">
          <cell r="L7">
            <v>1.05</v>
          </cell>
        </row>
      </sheetData>
      <sheetData sheetId="109">
        <row r="4">
          <cell r="L4">
            <v>3.95</v>
          </cell>
        </row>
      </sheetData>
      <sheetData sheetId="110">
        <row r="4">
          <cell r="L4">
            <v>4.95</v>
          </cell>
        </row>
      </sheetData>
      <sheetData sheetId="111">
        <row r="4">
          <cell r="L4">
            <v>3.95</v>
          </cell>
        </row>
      </sheetData>
      <sheetData sheetId="112"/>
      <sheetData sheetId="113"/>
      <sheetData sheetId="114"/>
      <sheetData sheetId="115"/>
      <sheetData sheetId="116"/>
      <sheetData sheetId="117">
        <row r="4">
          <cell r="L4">
            <v>3.95</v>
          </cell>
        </row>
      </sheetData>
      <sheetData sheetId="118">
        <row r="4">
          <cell r="L4">
            <v>0.5</v>
          </cell>
        </row>
      </sheetData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0"/>
  <sheetViews>
    <sheetView tabSelected="1" view="pageBreakPreview" zoomScaleNormal="70" zoomScaleSheetLayoutView="100" workbookViewId="0">
      <selection activeCell="D68" sqref="D68"/>
    </sheetView>
  </sheetViews>
  <sheetFormatPr defaultRowHeight="12.75"/>
  <cols>
    <col min="1" max="1" width="13.28515625" customWidth="1"/>
    <col min="2" max="2" width="16.28515625" bestFit="1" customWidth="1"/>
    <col min="3" max="3" width="71" customWidth="1"/>
    <col min="4" max="4" width="12.5703125" style="6" bestFit="1" customWidth="1"/>
    <col min="5" max="5" width="9.140625" style="4"/>
    <col min="6" max="6" width="3" customWidth="1"/>
    <col min="7" max="7" width="18.7109375" bestFit="1" customWidth="1"/>
    <col min="8" max="8" width="3" customWidth="1"/>
    <col min="9" max="9" width="10" customWidth="1"/>
    <col min="10" max="10" width="6.7109375" customWidth="1"/>
    <col min="11" max="11" width="12.42578125" style="59" bestFit="1" customWidth="1"/>
  </cols>
  <sheetData>
    <row r="1" spans="1:11" ht="23.25">
      <c r="A1" s="35" t="s">
        <v>157</v>
      </c>
      <c r="B1" s="35"/>
    </row>
    <row r="2" spans="1:11">
      <c r="A2" s="9" t="s">
        <v>156</v>
      </c>
      <c r="B2" s="9"/>
      <c r="G2" s="76" t="s">
        <v>152</v>
      </c>
      <c r="H2" s="76"/>
      <c r="I2" s="67"/>
      <c r="J2" s="58"/>
    </row>
    <row r="3" spans="1:11">
      <c r="A3" s="13" t="s">
        <v>100</v>
      </c>
      <c r="B3" s="13"/>
      <c r="C3" s="1"/>
      <c r="D3" s="7"/>
      <c r="E3" s="5"/>
    </row>
    <row r="4" spans="1:11" ht="18.75" customHeight="1">
      <c r="A4" s="8" t="s">
        <v>143</v>
      </c>
      <c r="B4" s="8"/>
      <c r="C4" s="1"/>
      <c r="D4" s="7"/>
      <c r="E4" s="5"/>
    </row>
    <row r="5" spans="1:11" ht="16.5" customHeight="1">
      <c r="A5" s="16"/>
      <c r="B5" s="41" t="s">
        <v>104</v>
      </c>
      <c r="C5" s="29"/>
      <c r="D5" s="30"/>
      <c r="E5" s="31"/>
      <c r="F5" s="32"/>
      <c r="G5" s="20" t="s">
        <v>155</v>
      </c>
      <c r="H5" s="32"/>
      <c r="I5" s="52" t="s">
        <v>150</v>
      </c>
      <c r="K5" s="54"/>
    </row>
    <row r="6" spans="1:11">
      <c r="A6" s="21" t="s">
        <v>61</v>
      </c>
      <c r="B6" s="43" t="s">
        <v>103</v>
      </c>
      <c r="C6" s="21" t="s">
        <v>62</v>
      </c>
      <c r="D6" s="22" t="s">
        <v>66</v>
      </c>
      <c r="E6" s="23" t="s">
        <v>67</v>
      </c>
      <c r="F6" s="33"/>
      <c r="G6" s="24" t="s">
        <v>98</v>
      </c>
      <c r="H6" s="33"/>
      <c r="I6" s="53"/>
      <c r="K6" s="55"/>
    </row>
    <row r="7" spans="1:11">
      <c r="A7" s="36" t="s">
        <v>0</v>
      </c>
      <c r="B7" s="38" t="s">
        <v>105</v>
      </c>
      <c r="C7" s="37" t="s">
        <v>1</v>
      </c>
      <c r="D7" s="26" t="s">
        <v>68</v>
      </c>
      <c r="E7" s="27">
        <v>6</v>
      </c>
      <c r="F7" s="9"/>
      <c r="G7" s="28">
        <v>13.95</v>
      </c>
      <c r="H7" s="9"/>
      <c r="I7" s="64"/>
      <c r="K7" s="60">
        <f>I7*(G7*(1-$I$2))</f>
        <v>0</v>
      </c>
    </row>
    <row r="8" spans="1:11">
      <c r="A8" s="36" t="s">
        <v>2</v>
      </c>
      <c r="B8" s="39" t="s">
        <v>106</v>
      </c>
      <c r="C8" s="37" t="s">
        <v>3</v>
      </c>
      <c r="D8" s="26" t="s">
        <v>69</v>
      </c>
      <c r="E8" s="27">
        <v>6</v>
      </c>
      <c r="F8" s="9"/>
      <c r="G8" s="28">
        <v>15.95</v>
      </c>
      <c r="H8" s="9"/>
      <c r="I8" s="64"/>
      <c r="K8" s="60">
        <f t="shared" ref="K8:K15" si="0">I8*(G8*(1-$I$2))</f>
        <v>0</v>
      </c>
    </row>
    <row r="9" spans="1:11">
      <c r="A9" s="36" t="s">
        <v>4</v>
      </c>
      <c r="B9" s="39" t="s">
        <v>107</v>
      </c>
      <c r="C9" s="37" t="s">
        <v>65</v>
      </c>
      <c r="D9" s="26" t="s">
        <v>70</v>
      </c>
      <c r="E9" s="27">
        <v>6</v>
      </c>
      <c r="F9" s="9"/>
      <c r="G9" s="28">
        <v>22.95</v>
      </c>
      <c r="H9" s="9"/>
      <c r="I9" s="64"/>
      <c r="K9" s="60">
        <f t="shared" si="0"/>
        <v>0</v>
      </c>
    </row>
    <row r="10" spans="1:11">
      <c r="A10" s="36" t="s">
        <v>7</v>
      </c>
      <c r="B10" s="39" t="s">
        <v>110</v>
      </c>
      <c r="C10" s="37" t="s">
        <v>8</v>
      </c>
      <c r="D10" s="26" t="s">
        <v>71</v>
      </c>
      <c r="E10" s="27">
        <v>6</v>
      </c>
      <c r="F10" s="9"/>
      <c r="G10" s="28">
        <v>39.950000000000003</v>
      </c>
      <c r="H10" s="9"/>
      <c r="I10" s="64"/>
      <c r="K10" s="60">
        <f>I10*(G10*(1-$I$2))</f>
        <v>0</v>
      </c>
    </row>
    <row r="11" spans="1:11">
      <c r="A11" s="36" t="s">
        <v>5</v>
      </c>
      <c r="B11" s="39" t="s">
        <v>108</v>
      </c>
      <c r="C11" s="37" t="s">
        <v>145</v>
      </c>
      <c r="D11" s="26" t="s">
        <v>71</v>
      </c>
      <c r="E11" s="27">
        <v>6</v>
      </c>
      <c r="F11" s="9"/>
      <c r="G11" s="57">
        <v>26.95</v>
      </c>
      <c r="H11" s="9"/>
      <c r="I11" s="64"/>
      <c r="K11" s="60">
        <f t="shared" si="0"/>
        <v>0</v>
      </c>
    </row>
    <row r="12" spans="1:11">
      <c r="A12" s="36" t="s">
        <v>146</v>
      </c>
      <c r="B12" s="39" t="s">
        <v>147</v>
      </c>
      <c r="C12" s="37" t="s">
        <v>153</v>
      </c>
      <c r="D12" s="26" t="s">
        <v>144</v>
      </c>
      <c r="E12" s="27">
        <v>6</v>
      </c>
      <c r="F12" s="9"/>
      <c r="G12" s="57">
        <v>26.95</v>
      </c>
      <c r="H12" s="9"/>
      <c r="I12" s="64"/>
      <c r="K12" s="60">
        <f t="shared" si="0"/>
        <v>0</v>
      </c>
    </row>
    <row r="13" spans="1:11">
      <c r="A13" s="36" t="s">
        <v>6</v>
      </c>
      <c r="B13" s="39" t="s">
        <v>109</v>
      </c>
      <c r="C13" s="37" t="s">
        <v>81</v>
      </c>
      <c r="D13" s="26" t="s">
        <v>68</v>
      </c>
      <c r="E13" s="27">
        <v>6</v>
      </c>
      <c r="F13" s="9"/>
      <c r="G13" s="57">
        <v>17.95</v>
      </c>
      <c r="H13" s="9"/>
      <c r="I13" s="64"/>
      <c r="K13" s="60">
        <f t="shared" si="0"/>
        <v>0</v>
      </c>
    </row>
    <row r="14" spans="1:11">
      <c r="A14" s="36" t="s">
        <v>9</v>
      </c>
      <c r="B14" s="39" t="s">
        <v>111</v>
      </c>
      <c r="C14" s="37" t="s">
        <v>10</v>
      </c>
      <c r="D14" s="26" t="s">
        <v>68</v>
      </c>
      <c r="E14" s="27">
        <v>6</v>
      </c>
      <c r="F14" s="9"/>
      <c r="G14" s="57">
        <v>17.95</v>
      </c>
      <c r="H14" s="9"/>
      <c r="I14" s="64"/>
      <c r="K14" s="60">
        <f t="shared" si="0"/>
        <v>0</v>
      </c>
    </row>
    <row r="15" spans="1:11">
      <c r="A15" s="36" t="s">
        <v>52</v>
      </c>
      <c r="B15" s="44" t="s">
        <v>112</v>
      </c>
      <c r="C15" s="37" t="s">
        <v>80</v>
      </c>
      <c r="D15" s="26" t="s">
        <v>78</v>
      </c>
      <c r="E15" s="27">
        <v>6</v>
      </c>
      <c r="F15" s="9"/>
      <c r="G15" s="28">
        <f>'[1]2003004 W&amp;M ORANGE 2021 L.O.Q.'!$L$4</f>
        <v>89.95</v>
      </c>
      <c r="H15" s="9"/>
      <c r="I15" s="64"/>
      <c r="K15" s="60">
        <f t="shared" si="0"/>
        <v>0</v>
      </c>
    </row>
    <row r="16" spans="1:11">
      <c r="A16" s="36" t="s">
        <v>53</v>
      </c>
      <c r="B16" s="44" t="s">
        <v>113</v>
      </c>
      <c r="C16" s="37" t="s">
        <v>79</v>
      </c>
      <c r="D16" s="26" t="s">
        <v>78</v>
      </c>
      <c r="E16" s="27">
        <v>6</v>
      </c>
      <c r="F16" s="9"/>
      <c r="G16" s="28">
        <f>'[1]2003007 W&amp;M LEMON 2021 L.O.Q.'!$L$4</f>
        <v>89.95</v>
      </c>
      <c r="H16" s="9"/>
      <c r="I16" s="64"/>
      <c r="K16" s="60">
        <f>I16*(G16*(1-$I$2))</f>
        <v>0</v>
      </c>
    </row>
    <row r="17" spans="1:11" ht="18.75" customHeight="1">
      <c r="A17" s="8" t="s">
        <v>148</v>
      </c>
      <c r="B17" s="42"/>
      <c r="C17" s="3"/>
      <c r="I17" s="65"/>
    </row>
    <row r="18" spans="1:11" ht="12.75" customHeight="1">
      <c r="A18" s="16"/>
      <c r="B18" s="41" t="s">
        <v>104</v>
      </c>
      <c r="C18" s="17"/>
      <c r="D18" s="18"/>
      <c r="E18" s="19"/>
      <c r="F18" s="32"/>
      <c r="G18" s="20" t="s">
        <v>91</v>
      </c>
      <c r="H18" s="32"/>
      <c r="I18" s="62" t="s">
        <v>150</v>
      </c>
      <c r="K18" s="34"/>
    </row>
    <row r="19" spans="1:11">
      <c r="A19" s="21" t="s">
        <v>61</v>
      </c>
      <c r="B19" s="43" t="s">
        <v>103</v>
      </c>
      <c r="C19" s="21" t="s">
        <v>62</v>
      </c>
      <c r="D19" s="22" t="s">
        <v>66</v>
      </c>
      <c r="E19" s="23" t="s">
        <v>67</v>
      </c>
      <c r="F19" s="33"/>
      <c r="G19" s="24" t="s">
        <v>98</v>
      </c>
      <c r="H19" s="33"/>
      <c r="I19" s="63"/>
      <c r="K19" s="55"/>
    </row>
    <row r="20" spans="1:11">
      <c r="A20" s="36" t="s">
        <v>11</v>
      </c>
      <c r="B20" s="38" t="s">
        <v>114</v>
      </c>
      <c r="C20" s="37" t="s">
        <v>86</v>
      </c>
      <c r="D20" s="26" t="s">
        <v>72</v>
      </c>
      <c r="E20" s="27">
        <v>6</v>
      </c>
      <c r="F20" s="9"/>
      <c r="G20" s="28">
        <v>22.95</v>
      </c>
      <c r="H20" s="9"/>
      <c r="I20" s="64"/>
      <c r="K20" s="60">
        <f>I20*(G20*(1-$I$2))</f>
        <v>0</v>
      </c>
    </row>
    <row r="21" spans="1:11">
      <c r="A21" s="36" t="s">
        <v>12</v>
      </c>
      <c r="B21" s="38" t="s">
        <v>115</v>
      </c>
      <c r="C21" s="37" t="s">
        <v>13</v>
      </c>
      <c r="D21" s="26" t="s">
        <v>73</v>
      </c>
      <c r="E21" s="27">
        <v>1</v>
      </c>
      <c r="F21" s="9"/>
      <c r="G21" s="28">
        <v>29.95</v>
      </c>
      <c r="H21" s="9"/>
      <c r="I21" s="64"/>
      <c r="K21" s="60">
        <f t="shared" ref="K21:K27" si="1">I21*(G21*(1-$I$2))</f>
        <v>0</v>
      </c>
    </row>
    <row r="22" spans="1:11">
      <c r="A22" s="36" t="s">
        <v>14</v>
      </c>
      <c r="B22" s="38" t="s">
        <v>116</v>
      </c>
      <c r="C22" s="37" t="s">
        <v>15</v>
      </c>
      <c r="D22" s="26" t="s">
        <v>73</v>
      </c>
      <c r="E22" s="27">
        <v>1</v>
      </c>
      <c r="F22" s="9"/>
      <c r="G22" s="28">
        <v>29.95</v>
      </c>
      <c r="H22" s="9"/>
      <c r="I22" s="64"/>
      <c r="K22" s="60">
        <f t="shared" si="1"/>
        <v>0</v>
      </c>
    </row>
    <row r="23" spans="1:11">
      <c r="A23" s="36" t="s">
        <v>16</v>
      </c>
      <c r="B23" s="38" t="s">
        <v>117</v>
      </c>
      <c r="C23" s="37" t="s">
        <v>17</v>
      </c>
      <c r="D23" s="26" t="s">
        <v>73</v>
      </c>
      <c r="E23" s="27">
        <v>1</v>
      </c>
      <c r="F23" s="9"/>
      <c r="G23" s="28">
        <v>29.95</v>
      </c>
      <c r="H23" s="9"/>
      <c r="I23" s="64"/>
      <c r="K23" s="60">
        <f t="shared" si="1"/>
        <v>0</v>
      </c>
    </row>
    <row r="24" spans="1:11">
      <c r="A24" s="36" t="s">
        <v>18</v>
      </c>
      <c r="B24" s="38" t="s">
        <v>118</v>
      </c>
      <c r="C24" s="37" t="s">
        <v>19</v>
      </c>
      <c r="D24" s="26" t="s">
        <v>73</v>
      </c>
      <c r="E24" s="27">
        <v>1</v>
      </c>
      <c r="F24" s="9"/>
      <c r="G24" s="28">
        <v>29.95</v>
      </c>
      <c r="H24" s="9"/>
      <c r="I24" s="64"/>
      <c r="K24" s="60">
        <f t="shared" si="1"/>
        <v>0</v>
      </c>
    </row>
    <row r="25" spans="1:11">
      <c r="A25" s="36" t="s">
        <v>20</v>
      </c>
      <c r="B25" s="40" t="s">
        <v>119</v>
      </c>
      <c r="C25" s="37" t="s">
        <v>21</v>
      </c>
      <c r="D25" s="26" t="s">
        <v>73</v>
      </c>
      <c r="E25" s="27">
        <v>1</v>
      </c>
      <c r="F25" s="9"/>
      <c r="G25" s="28">
        <v>29.95</v>
      </c>
      <c r="H25" s="9"/>
      <c r="I25" s="64"/>
      <c r="K25" s="60">
        <f t="shared" si="1"/>
        <v>0</v>
      </c>
    </row>
    <row r="26" spans="1:11">
      <c r="A26" s="36">
        <v>2001044</v>
      </c>
      <c r="B26" s="68" t="s">
        <v>158</v>
      </c>
      <c r="C26" s="37" t="s">
        <v>160</v>
      </c>
      <c r="D26" s="26" t="s">
        <v>159</v>
      </c>
      <c r="E26" s="27">
        <v>1</v>
      </c>
      <c r="F26" s="9"/>
      <c r="G26" s="28">
        <v>29.95</v>
      </c>
      <c r="H26" s="9"/>
      <c r="I26" s="64"/>
      <c r="K26" s="60">
        <f t="shared" si="1"/>
        <v>0</v>
      </c>
    </row>
    <row r="27" spans="1:11">
      <c r="A27" s="36" t="s">
        <v>22</v>
      </c>
      <c r="B27" s="38" t="s">
        <v>120</v>
      </c>
      <c r="C27" s="37" t="s">
        <v>23</v>
      </c>
      <c r="D27" s="26" t="s">
        <v>74</v>
      </c>
      <c r="E27" s="27">
        <v>4</v>
      </c>
      <c r="F27" s="9"/>
      <c r="G27" s="28">
        <v>34.950000000000003</v>
      </c>
      <c r="H27" s="9"/>
      <c r="I27" s="64"/>
      <c r="K27" s="60">
        <f t="shared" si="1"/>
        <v>0</v>
      </c>
    </row>
    <row r="28" spans="1:11" ht="18" customHeight="1">
      <c r="A28" s="8" t="s">
        <v>149</v>
      </c>
      <c r="B28" s="42"/>
      <c r="C28" s="3"/>
      <c r="I28" s="65"/>
    </row>
    <row r="29" spans="1:11" ht="23.25">
      <c r="A29" s="16"/>
      <c r="B29" s="41" t="s">
        <v>104</v>
      </c>
      <c r="C29" s="17"/>
      <c r="D29" s="18"/>
      <c r="E29" s="19"/>
      <c r="F29" s="32"/>
      <c r="G29" s="20" t="s">
        <v>91</v>
      </c>
      <c r="H29" s="32"/>
      <c r="I29" s="62" t="s">
        <v>150</v>
      </c>
      <c r="K29" s="54"/>
    </row>
    <row r="30" spans="1:11">
      <c r="A30" s="21" t="s">
        <v>61</v>
      </c>
      <c r="B30" s="43" t="s">
        <v>103</v>
      </c>
      <c r="C30" s="21" t="s">
        <v>62</v>
      </c>
      <c r="D30" s="22" t="s">
        <v>66</v>
      </c>
      <c r="E30" s="23" t="s">
        <v>67</v>
      </c>
      <c r="F30" s="33"/>
      <c r="G30" s="24" t="s">
        <v>98</v>
      </c>
      <c r="H30" s="33"/>
      <c r="I30" s="63"/>
      <c r="K30" s="55"/>
    </row>
    <row r="31" spans="1:11">
      <c r="A31" s="36">
        <v>2001060</v>
      </c>
      <c r="B31" s="38" t="s">
        <v>141</v>
      </c>
      <c r="C31" s="37" t="s">
        <v>139</v>
      </c>
      <c r="D31" s="26" t="s">
        <v>140</v>
      </c>
      <c r="E31" s="27">
        <v>21</v>
      </c>
      <c r="F31" s="9"/>
      <c r="G31" s="28">
        <v>6.95</v>
      </c>
      <c r="H31" s="9"/>
      <c r="I31" s="64"/>
      <c r="K31" s="60">
        <f t="shared" ref="K31:K36" si="2">I31*(G31*(1-$I$2))</f>
        <v>0</v>
      </c>
    </row>
    <row r="32" spans="1:11">
      <c r="A32" s="36" t="s">
        <v>24</v>
      </c>
      <c r="B32" s="39" t="s">
        <v>121</v>
      </c>
      <c r="C32" s="37" t="s">
        <v>25</v>
      </c>
      <c r="D32" s="26" t="s">
        <v>75</v>
      </c>
      <c r="E32" s="27">
        <v>4</v>
      </c>
      <c r="G32" s="28">
        <v>37.950000000000003</v>
      </c>
      <c r="I32" s="64"/>
      <c r="K32" s="60">
        <f t="shared" si="2"/>
        <v>0</v>
      </c>
    </row>
    <row r="33" spans="1:11">
      <c r="A33" s="36" t="s">
        <v>26</v>
      </c>
      <c r="B33" s="48">
        <v>8716178012012</v>
      </c>
      <c r="C33" s="37" t="s">
        <v>27</v>
      </c>
      <c r="D33" s="26" t="s">
        <v>75</v>
      </c>
      <c r="E33" s="27">
        <v>4</v>
      </c>
      <c r="G33" s="28">
        <v>37.950000000000003</v>
      </c>
      <c r="I33" s="64"/>
      <c r="K33" s="60">
        <f t="shared" si="2"/>
        <v>0</v>
      </c>
    </row>
    <row r="34" spans="1:11" ht="12.75" customHeight="1">
      <c r="A34" s="36" t="s">
        <v>28</v>
      </c>
      <c r="B34" s="48">
        <v>8716178012074</v>
      </c>
      <c r="C34" s="37" t="s">
        <v>29</v>
      </c>
      <c r="D34" s="26" t="s">
        <v>75</v>
      </c>
      <c r="E34" s="27">
        <v>4</v>
      </c>
      <c r="G34" s="28">
        <v>37.950000000000003</v>
      </c>
      <c r="I34" s="64"/>
      <c r="K34" s="60">
        <f t="shared" si="2"/>
        <v>0</v>
      </c>
    </row>
    <row r="35" spans="1:11">
      <c r="A35" s="36" t="s">
        <v>136</v>
      </c>
      <c r="B35" s="39" t="s">
        <v>137</v>
      </c>
      <c r="C35" s="37" t="s">
        <v>138</v>
      </c>
      <c r="D35" s="26" t="s">
        <v>75</v>
      </c>
      <c r="E35" s="27">
        <v>4</v>
      </c>
      <c r="F35" s="9"/>
      <c r="G35" s="28">
        <v>37.950000000000003</v>
      </c>
      <c r="H35" s="9"/>
      <c r="I35" s="64"/>
      <c r="J35" s="49"/>
      <c r="K35" s="60">
        <f t="shared" si="2"/>
        <v>0</v>
      </c>
    </row>
    <row r="36" spans="1:11">
      <c r="A36" s="36">
        <v>2001209</v>
      </c>
      <c r="B36" s="48">
        <v>8716178012104</v>
      </c>
      <c r="C36" s="37" t="s">
        <v>154</v>
      </c>
      <c r="D36" s="26" t="s">
        <v>75</v>
      </c>
      <c r="E36" s="27">
        <v>4</v>
      </c>
      <c r="G36" s="28">
        <v>37.950000000000003</v>
      </c>
      <c r="I36" s="64"/>
      <c r="K36" s="60">
        <f t="shared" si="2"/>
        <v>0</v>
      </c>
    </row>
    <row r="37" spans="1:11" ht="18" customHeight="1">
      <c r="A37" s="8" t="s">
        <v>142</v>
      </c>
      <c r="B37" s="42"/>
      <c r="C37" s="3"/>
      <c r="I37" s="65"/>
    </row>
    <row r="38" spans="1:11" ht="23.25">
      <c r="A38" s="16"/>
      <c r="B38" s="41" t="s">
        <v>104</v>
      </c>
      <c r="C38" s="17"/>
      <c r="D38" s="18"/>
      <c r="E38" s="19"/>
      <c r="F38" s="32"/>
      <c r="G38" s="20" t="s">
        <v>91</v>
      </c>
      <c r="H38" s="32"/>
      <c r="I38" s="62" t="s">
        <v>150</v>
      </c>
      <c r="K38" s="54"/>
    </row>
    <row r="39" spans="1:11">
      <c r="A39" s="21" t="s">
        <v>61</v>
      </c>
      <c r="B39" s="43" t="s">
        <v>103</v>
      </c>
      <c r="C39" s="21" t="s">
        <v>62</v>
      </c>
      <c r="D39" s="22" t="s">
        <v>66</v>
      </c>
      <c r="E39" s="23" t="s">
        <v>67</v>
      </c>
      <c r="F39" s="33"/>
      <c r="G39" s="24" t="s">
        <v>98</v>
      </c>
      <c r="H39" s="33"/>
      <c r="I39" s="63"/>
      <c r="K39" s="55"/>
    </row>
    <row r="40" spans="1:11">
      <c r="A40" s="36" t="s">
        <v>30</v>
      </c>
      <c r="B40" s="38" t="s">
        <v>122</v>
      </c>
      <c r="C40" s="37" t="s">
        <v>31</v>
      </c>
      <c r="D40" s="26" t="s">
        <v>76</v>
      </c>
      <c r="E40" s="27">
        <v>24</v>
      </c>
      <c r="G40" s="28">
        <v>14.95</v>
      </c>
      <c r="I40" s="64"/>
      <c r="K40" s="60">
        <f t="shared" ref="K40:K48" si="3">I40*(G40*(1-$I$2))</f>
        <v>0</v>
      </c>
    </row>
    <row r="41" spans="1:11">
      <c r="A41" s="36" t="s">
        <v>32</v>
      </c>
      <c r="B41" s="38" t="s">
        <v>123</v>
      </c>
      <c r="C41" s="37" t="s">
        <v>33</v>
      </c>
      <c r="D41" s="26" t="s">
        <v>76</v>
      </c>
      <c r="E41" s="27">
        <v>24</v>
      </c>
      <c r="G41" s="28">
        <v>14.95</v>
      </c>
      <c r="I41" s="64"/>
      <c r="K41" s="60">
        <f t="shared" si="3"/>
        <v>0</v>
      </c>
    </row>
    <row r="42" spans="1:11">
      <c r="A42" s="36" t="s">
        <v>34</v>
      </c>
      <c r="B42" s="38" t="s">
        <v>124</v>
      </c>
      <c r="C42" s="37" t="s">
        <v>35</v>
      </c>
      <c r="D42" s="26" t="s">
        <v>76</v>
      </c>
      <c r="E42" s="27">
        <v>24</v>
      </c>
      <c r="G42" s="28">
        <v>12.95</v>
      </c>
      <c r="I42" s="64"/>
      <c r="K42" s="60">
        <f t="shared" si="3"/>
        <v>0</v>
      </c>
    </row>
    <row r="43" spans="1:11">
      <c r="A43" s="36" t="s">
        <v>36</v>
      </c>
      <c r="B43" s="38" t="s">
        <v>125</v>
      </c>
      <c r="C43" s="37" t="s">
        <v>37</v>
      </c>
      <c r="D43" s="26" t="s">
        <v>76</v>
      </c>
      <c r="E43" s="27">
        <v>24</v>
      </c>
      <c r="G43" s="28">
        <v>14.95</v>
      </c>
      <c r="I43" s="64"/>
      <c r="K43" s="60">
        <f t="shared" si="3"/>
        <v>0</v>
      </c>
    </row>
    <row r="44" spans="1:11">
      <c r="A44" s="36" t="s">
        <v>38</v>
      </c>
      <c r="B44" s="38" t="s">
        <v>126</v>
      </c>
      <c r="C44" s="37" t="s">
        <v>39</v>
      </c>
      <c r="D44" s="26" t="s">
        <v>76</v>
      </c>
      <c r="E44" s="27">
        <v>24</v>
      </c>
      <c r="G44" s="28">
        <v>14.95</v>
      </c>
      <c r="I44" s="64"/>
      <c r="K44" s="60">
        <f t="shared" si="3"/>
        <v>0</v>
      </c>
    </row>
    <row r="45" spans="1:11">
      <c r="A45" s="36" t="s">
        <v>40</v>
      </c>
      <c r="B45" s="38" t="s">
        <v>127</v>
      </c>
      <c r="C45" s="37" t="s">
        <v>41</v>
      </c>
      <c r="D45" s="26" t="s">
        <v>77</v>
      </c>
      <c r="E45" s="27">
        <v>37</v>
      </c>
      <c r="G45" s="28">
        <v>7.95</v>
      </c>
      <c r="I45" s="64"/>
      <c r="K45" s="60">
        <f t="shared" si="3"/>
        <v>0</v>
      </c>
    </row>
    <row r="46" spans="1:11">
      <c r="A46" s="36" t="s">
        <v>42</v>
      </c>
      <c r="B46" s="38" t="s">
        <v>128</v>
      </c>
      <c r="C46" s="37" t="s">
        <v>43</v>
      </c>
      <c r="D46" s="26" t="s">
        <v>77</v>
      </c>
      <c r="E46" s="27">
        <v>37</v>
      </c>
      <c r="G46" s="28">
        <v>14.95</v>
      </c>
      <c r="I46" s="64"/>
      <c r="K46" s="60">
        <f t="shared" si="3"/>
        <v>0</v>
      </c>
    </row>
    <row r="47" spans="1:11" ht="15.75" customHeight="1">
      <c r="A47" s="36" t="s">
        <v>44</v>
      </c>
      <c r="B47" s="38" t="s">
        <v>129</v>
      </c>
      <c r="C47" s="37" t="s">
        <v>45</v>
      </c>
      <c r="D47" s="26" t="s">
        <v>77</v>
      </c>
      <c r="E47" s="27">
        <v>15</v>
      </c>
      <c r="G47" s="28">
        <v>16.95</v>
      </c>
      <c r="I47" s="64"/>
      <c r="K47" s="60">
        <f t="shared" si="3"/>
        <v>0</v>
      </c>
    </row>
    <row r="48" spans="1:11">
      <c r="A48" s="36" t="s">
        <v>46</v>
      </c>
      <c r="B48" s="38" t="s">
        <v>130</v>
      </c>
      <c r="C48" s="37" t="s">
        <v>47</v>
      </c>
      <c r="D48" s="26" t="s">
        <v>77</v>
      </c>
      <c r="E48" s="27">
        <v>37</v>
      </c>
      <c r="G48" s="28">
        <v>7.95</v>
      </c>
      <c r="I48" s="64"/>
      <c r="K48" s="60">
        <f t="shared" si="3"/>
        <v>0</v>
      </c>
    </row>
    <row r="49" spans="1:11" ht="18" customHeight="1">
      <c r="A49" s="8" t="s">
        <v>82</v>
      </c>
      <c r="B49" s="42"/>
      <c r="C49" s="3"/>
      <c r="G49" s="15"/>
      <c r="I49" s="66"/>
    </row>
    <row r="50" spans="1:11" ht="23.25">
      <c r="A50" s="16"/>
      <c r="B50" s="41" t="s">
        <v>104</v>
      </c>
      <c r="C50" s="17"/>
      <c r="D50" s="18"/>
      <c r="E50" s="19"/>
      <c r="F50" s="32"/>
      <c r="G50" s="20" t="s">
        <v>91</v>
      </c>
      <c r="H50" s="32"/>
      <c r="I50" s="62" t="s">
        <v>150</v>
      </c>
      <c r="K50" s="54"/>
    </row>
    <row r="51" spans="1:11">
      <c r="A51" s="21" t="s">
        <v>61</v>
      </c>
      <c r="B51" s="43" t="s">
        <v>103</v>
      </c>
      <c r="C51" s="21" t="s">
        <v>62</v>
      </c>
      <c r="D51" s="22" t="s">
        <v>66</v>
      </c>
      <c r="E51" s="23" t="s">
        <v>67</v>
      </c>
      <c r="F51" s="33"/>
      <c r="G51" s="24" t="s">
        <v>98</v>
      </c>
      <c r="H51" s="33"/>
      <c r="I51" s="63"/>
      <c r="K51" s="55"/>
    </row>
    <row r="52" spans="1:11" ht="13.5" customHeight="1">
      <c r="A52" s="36" t="s">
        <v>48</v>
      </c>
      <c r="B52" s="38" t="s">
        <v>131</v>
      </c>
      <c r="C52" s="37" t="s">
        <v>49</v>
      </c>
      <c r="D52" s="26" t="s">
        <v>84</v>
      </c>
      <c r="E52" s="27">
        <v>50</v>
      </c>
      <c r="G52" s="28">
        <v>6.95</v>
      </c>
      <c r="I52" s="64"/>
      <c r="J52" s="4"/>
      <c r="K52" s="60">
        <f t="shared" ref="K52:K53" si="4">I52*(G52*(1-$I$2))</f>
        <v>0</v>
      </c>
    </row>
    <row r="53" spans="1:11">
      <c r="A53" s="36" t="s">
        <v>50</v>
      </c>
      <c r="B53" s="38" t="s">
        <v>132</v>
      </c>
      <c r="C53" s="37" t="s">
        <v>51</v>
      </c>
      <c r="D53" s="26" t="s">
        <v>85</v>
      </c>
      <c r="E53" s="27">
        <v>18</v>
      </c>
      <c r="G53" s="28">
        <v>26.95</v>
      </c>
      <c r="I53" s="64"/>
      <c r="J53" s="4"/>
      <c r="K53" s="60">
        <f t="shared" si="4"/>
        <v>0</v>
      </c>
    </row>
    <row r="54" spans="1:11" ht="20.25" customHeight="1">
      <c r="A54" s="8" t="s">
        <v>83</v>
      </c>
      <c r="B54" s="42"/>
      <c r="C54" s="3"/>
      <c r="G54" s="15"/>
      <c r="I54" s="66"/>
    </row>
    <row r="55" spans="1:11" ht="23.25">
      <c r="A55" s="16"/>
      <c r="B55" s="41" t="s">
        <v>104</v>
      </c>
      <c r="C55" s="17"/>
      <c r="D55" s="18"/>
      <c r="E55" s="19"/>
      <c r="F55" s="32"/>
      <c r="G55" s="20" t="s">
        <v>91</v>
      </c>
      <c r="H55" s="32"/>
      <c r="I55" s="62" t="s">
        <v>150</v>
      </c>
      <c r="K55" s="54"/>
    </row>
    <row r="56" spans="1:11">
      <c r="A56" s="21" t="s">
        <v>61</v>
      </c>
      <c r="B56" s="41" t="s">
        <v>103</v>
      </c>
      <c r="C56" s="21" t="s">
        <v>62</v>
      </c>
      <c r="D56" s="22" t="s">
        <v>66</v>
      </c>
      <c r="E56" s="23" t="s">
        <v>67</v>
      </c>
      <c r="F56" s="33"/>
      <c r="G56" s="24" t="s">
        <v>98</v>
      </c>
      <c r="H56" s="33"/>
      <c r="I56" s="63"/>
      <c r="K56" s="55"/>
    </row>
    <row r="57" spans="1:11">
      <c r="A57" s="25" t="s">
        <v>54</v>
      </c>
      <c r="B57" s="46" t="s">
        <v>134</v>
      </c>
      <c r="C57" s="25" t="s">
        <v>102</v>
      </c>
      <c r="D57" s="26" t="s">
        <v>88</v>
      </c>
      <c r="E57" s="27">
        <v>500</v>
      </c>
      <c r="G57" s="28">
        <f>'[1]2004002 AWAKE SAMPLE 2021'!$L$7</f>
        <v>0.5</v>
      </c>
      <c r="I57" s="64"/>
      <c r="K57" s="60">
        <f t="shared" ref="K57:K68" si="5">I57*(G57*(1-$I$2))</f>
        <v>0</v>
      </c>
    </row>
    <row r="58" spans="1:11">
      <c r="A58" s="36">
        <v>2004007</v>
      </c>
      <c r="B58" s="38" t="s">
        <v>135</v>
      </c>
      <c r="C58" s="37" t="s">
        <v>101</v>
      </c>
      <c r="D58" s="26" t="s">
        <v>92</v>
      </c>
      <c r="E58" s="27">
        <v>100</v>
      </c>
      <c r="G58" s="28">
        <v>0.75</v>
      </c>
      <c r="I58" s="64"/>
      <c r="K58" s="60">
        <f t="shared" si="5"/>
        <v>0</v>
      </c>
    </row>
    <row r="59" spans="1:11">
      <c r="A59" s="36">
        <v>2004009</v>
      </c>
      <c r="B59" s="39" t="s">
        <v>133</v>
      </c>
      <c r="C59" s="37" t="s">
        <v>55</v>
      </c>
      <c r="D59" s="26" t="s">
        <v>93</v>
      </c>
      <c r="E59" s="27">
        <v>165</v>
      </c>
      <c r="G59" s="28">
        <v>1.1000000000000001</v>
      </c>
      <c r="I59" s="64"/>
      <c r="K59" s="60">
        <f t="shared" si="5"/>
        <v>0</v>
      </c>
    </row>
    <row r="60" spans="1:11">
      <c r="A60" s="69">
        <v>2004010</v>
      </c>
      <c r="B60" s="50" t="s">
        <v>161</v>
      </c>
      <c r="C60" s="70" t="s">
        <v>162</v>
      </c>
      <c r="D60" s="71" t="s">
        <v>93</v>
      </c>
      <c r="E60" s="72">
        <v>165</v>
      </c>
      <c r="G60" s="28">
        <v>1.1000000000000001</v>
      </c>
      <c r="I60" s="64"/>
      <c r="K60" s="60">
        <f t="shared" si="5"/>
        <v>0</v>
      </c>
    </row>
    <row r="61" spans="1:11">
      <c r="A61" s="73">
        <v>2004012</v>
      </c>
      <c r="B61" s="39" t="s">
        <v>163</v>
      </c>
      <c r="C61" s="73" t="s">
        <v>166</v>
      </c>
      <c r="D61" s="74" t="s">
        <v>164</v>
      </c>
      <c r="E61" s="75">
        <v>1</v>
      </c>
      <c r="G61" s="28">
        <v>175</v>
      </c>
      <c r="I61" s="64"/>
      <c r="K61" s="60">
        <f t="shared" si="5"/>
        <v>0</v>
      </c>
    </row>
    <row r="62" spans="1:11">
      <c r="A62" s="73">
        <v>2004011</v>
      </c>
      <c r="B62" s="39" t="s">
        <v>165</v>
      </c>
      <c r="C62" s="73" t="s">
        <v>167</v>
      </c>
      <c r="D62" s="74" t="s">
        <v>164</v>
      </c>
      <c r="E62" s="75">
        <v>1</v>
      </c>
      <c r="G62" s="28">
        <v>175</v>
      </c>
      <c r="I62" s="64"/>
      <c r="K62" s="60">
        <f t="shared" si="5"/>
        <v>0</v>
      </c>
    </row>
    <row r="63" spans="1:11">
      <c r="A63" s="25" t="s">
        <v>56</v>
      </c>
      <c r="B63" s="47" t="s">
        <v>134</v>
      </c>
      <c r="C63" s="25" t="s">
        <v>97</v>
      </c>
      <c r="D63" s="26" t="s">
        <v>89</v>
      </c>
      <c r="E63" s="27">
        <v>60</v>
      </c>
      <c r="G63" s="28">
        <v>4.95</v>
      </c>
      <c r="I63" s="64"/>
      <c r="K63" s="60">
        <f t="shared" si="5"/>
        <v>0</v>
      </c>
    </row>
    <row r="64" spans="1:11">
      <c r="A64" s="25" t="s">
        <v>57</v>
      </c>
      <c r="B64" s="45" t="s">
        <v>134</v>
      </c>
      <c r="C64" s="25" t="s">
        <v>96</v>
      </c>
      <c r="D64" s="26" t="s">
        <v>90</v>
      </c>
      <c r="E64" s="27">
        <v>50</v>
      </c>
      <c r="G64" s="28">
        <v>5.95</v>
      </c>
      <c r="I64" s="64"/>
      <c r="K64" s="60">
        <f t="shared" si="5"/>
        <v>0</v>
      </c>
    </row>
    <row r="65" spans="1:11">
      <c r="A65" s="25">
        <v>2005006</v>
      </c>
      <c r="B65" s="45" t="s">
        <v>134</v>
      </c>
      <c r="C65" s="25" t="s">
        <v>94</v>
      </c>
      <c r="D65" s="26" t="s">
        <v>90</v>
      </c>
      <c r="E65" s="27">
        <v>50</v>
      </c>
      <c r="G65" s="28">
        <f>G64</f>
        <v>5.95</v>
      </c>
      <c r="I65" s="64"/>
      <c r="K65" s="60">
        <f t="shared" si="5"/>
        <v>0</v>
      </c>
    </row>
    <row r="66" spans="1:11">
      <c r="A66" s="25" t="s">
        <v>58</v>
      </c>
      <c r="B66" s="45" t="s">
        <v>134</v>
      </c>
      <c r="C66" s="25" t="s">
        <v>95</v>
      </c>
      <c r="D66" s="26" t="s">
        <v>89</v>
      </c>
      <c r="E66" s="27">
        <v>60</v>
      </c>
      <c r="G66" s="28">
        <v>4.95</v>
      </c>
      <c r="I66" s="64"/>
      <c r="K66" s="60">
        <f t="shared" si="5"/>
        <v>0</v>
      </c>
    </row>
    <row r="67" spans="1:11" ht="13.5" customHeight="1">
      <c r="A67" s="25" t="s">
        <v>59</v>
      </c>
      <c r="B67" s="45" t="s">
        <v>134</v>
      </c>
      <c r="C67" s="25" t="s">
        <v>63</v>
      </c>
      <c r="D67" s="26" t="s">
        <v>87</v>
      </c>
      <c r="E67" s="27">
        <v>100</v>
      </c>
      <c r="G67" s="28">
        <v>4.95</v>
      </c>
      <c r="I67" s="64"/>
      <c r="K67" s="60">
        <f t="shared" si="5"/>
        <v>0</v>
      </c>
    </row>
    <row r="68" spans="1:11">
      <c r="A68" s="25" t="s">
        <v>60</v>
      </c>
      <c r="B68" s="45" t="s">
        <v>134</v>
      </c>
      <c r="C68" s="25" t="s">
        <v>64</v>
      </c>
      <c r="D68" s="26" t="s">
        <v>87</v>
      </c>
      <c r="E68" s="27">
        <v>1000</v>
      </c>
      <c r="G68" s="28">
        <f>'[1]2005011 PLASTIC BAG 2020'!$L$4</f>
        <v>0.5</v>
      </c>
      <c r="I68" s="64"/>
      <c r="K68" s="60">
        <f t="shared" si="5"/>
        <v>0</v>
      </c>
    </row>
    <row r="69" spans="1:11">
      <c r="A69" s="10"/>
      <c r="B69" s="50"/>
      <c r="C69" s="10"/>
      <c r="D69" s="11"/>
      <c r="E69" s="12"/>
      <c r="G69" s="51"/>
      <c r="I69" s="51"/>
    </row>
    <row r="70" spans="1:11" ht="13.5" thickBot="1">
      <c r="A70" s="10"/>
      <c r="B70" s="50"/>
      <c r="C70" s="10"/>
      <c r="D70" s="11"/>
      <c r="E70" s="12"/>
      <c r="G70" s="51"/>
      <c r="I70" s="51"/>
      <c r="K70" s="56" t="s">
        <v>151</v>
      </c>
    </row>
    <row r="71" spans="1:11" ht="13.5" thickBot="1">
      <c r="A71" s="10"/>
      <c r="B71" s="50"/>
      <c r="C71" s="10"/>
      <c r="D71" s="11"/>
      <c r="E71" s="12"/>
      <c r="G71" s="51"/>
      <c r="I71" s="51"/>
      <c r="K71" s="61">
        <f>SUM(K5:K70)</f>
        <v>0</v>
      </c>
    </row>
    <row r="72" spans="1:11">
      <c r="A72" s="10"/>
      <c r="B72" s="50"/>
      <c r="C72" s="10"/>
      <c r="D72" s="11"/>
      <c r="E72" s="12"/>
      <c r="G72" s="51"/>
      <c r="I72" s="51"/>
    </row>
    <row r="73" spans="1:11">
      <c r="A73" s="2"/>
      <c r="B73" s="2"/>
      <c r="C73" s="2"/>
    </row>
    <row r="74" spans="1:11">
      <c r="A74" s="14" t="s">
        <v>99</v>
      </c>
      <c r="B74" s="14"/>
      <c r="C74" s="10"/>
      <c r="D74" s="11"/>
      <c r="E74" s="12"/>
    </row>
    <row r="75" spans="1:11">
      <c r="A75" s="2"/>
      <c r="B75" s="2"/>
      <c r="C75" s="2"/>
    </row>
    <row r="76" spans="1:11">
      <c r="A76" s="2"/>
      <c r="B76" s="2"/>
      <c r="C76" s="2"/>
    </row>
    <row r="77" spans="1:11">
      <c r="A77" s="2"/>
      <c r="B77" s="2"/>
      <c r="C77" s="2"/>
    </row>
    <row r="78" spans="1:11">
      <c r="A78" s="2"/>
      <c r="B78" s="2"/>
      <c r="C78" s="2"/>
    </row>
    <row r="79" spans="1:11">
      <c r="A79" s="2"/>
      <c r="B79" s="2"/>
      <c r="C79" s="2"/>
    </row>
    <row r="80" spans="1:11">
      <c r="A80" s="2"/>
      <c r="B80" s="2"/>
      <c r="C80" s="2"/>
    </row>
    <row r="81" spans="1:3">
      <c r="A81" s="2"/>
      <c r="B81" s="2"/>
      <c r="C81" s="2"/>
    </row>
    <row r="82" spans="1:3">
      <c r="A82" s="2"/>
      <c r="B82" s="2"/>
      <c r="C82" s="2"/>
    </row>
    <row r="83" spans="1:3">
      <c r="A83" s="2"/>
      <c r="B83" s="2"/>
      <c r="C83" s="2"/>
    </row>
    <row r="84" spans="1:3">
      <c r="A84" s="2"/>
      <c r="B84" s="2"/>
      <c r="C84" s="2"/>
    </row>
    <row r="85" spans="1:3">
      <c r="A85" s="2"/>
      <c r="B85" s="2"/>
      <c r="C85" s="2"/>
    </row>
    <row r="86" spans="1:3">
      <c r="A86" s="2"/>
      <c r="B86" s="2"/>
      <c r="C86" s="2"/>
    </row>
    <row r="87" spans="1:3">
      <c r="A87" s="2"/>
      <c r="B87" s="2"/>
      <c r="C87" s="2"/>
    </row>
    <row r="88" spans="1:3">
      <c r="A88" s="2"/>
      <c r="B88" s="2"/>
      <c r="C88" s="2"/>
    </row>
    <row r="89" spans="1:3">
      <c r="A89" s="2"/>
      <c r="B89" s="2"/>
      <c r="C89" s="2"/>
    </row>
    <row r="90" spans="1:3">
      <c r="A90" s="2"/>
      <c r="B90" s="2"/>
      <c r="C90" s="2"/>
    </row>
  </sheetData>
  <mergeCells count="1">
    <mergeCell ref="G2:H2"/>
  </mergeCells>
  <phoneticPr fontId="21" type="noConversion"/>
  <pageMargins left="0.70866141732283472" right="0.70866141732283472" top="0.74803149606299213" bottom="0.74803149606299213" header="0.31496062992125984" footer="0.31496062992125984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Pricelist 2021</vt:lpstr>
      <vt:lpstr>'Pricelist 2021'!Afdrukbereik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Administratie: 100 - BORN SPORTSCARE BV</dc:title>
  <dc:subject/>
  <dc:creator>Roy Slangen | BORN Superior Sportscare</dc:creator>
  <cp:keywords/>
  <dc:description/>
  <cp:lastModifiedBy>Francis</cp:lastModifiedBy>
  <cp:lastPrinted>2020-11-12T14:28:06Z</cp:lastPrinted>
  <dcterms:created xsi:type="dcterms:W3CDTF">2020-11-12T10:32:47Z</dcterms:created>
  <dcterms:modified xsi:type="dcterms:W3CDTF">2023-02-07T11:28:38Z</dcterms:modified>
  <cp:category/>
  <cp:contentStatus/>
</cp:coreProperties>
</file>